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Realitní poradenství\Interní provozní materiály\Hypoteční kalkulačka\"/>
    </mc:Choice>
  </mc:AlternateContent>
  <xr:revisionPtr revIDLastSave="0" documentId="8_{DBB5131C-0F92-48AB-983E-C3C2A272D197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0" i="1" l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6" i="1"/>
  <c r="R95" i="1"/>
  <c r="R94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F48" i="1"/>
  <c r="R47" i="1"/>
  <c r="R46" i="1"/>
  <c r="F46" i="1"/>
  <c r="E46" i="1"/>
  <c r="D46" i="1"/>
  <c r="C46" i="1"/>
  <c r="R45" i="1"/>
  <c r="R44" i="1"/>
  <c r="F44" i="1"/>
  <c r="R43" i="1"/>
  <c r="F43" i="1"/>
  <c r="R42" i="1"/>
  <c r="F42" i="1"/>
  <c r="R41" i="1"/>
  <c r="F41" i="1"/>
  <c r="R40" i="1"/>
  <c r="F40" i="1"/>
  <c r="R39" i="1"/>
  <c r="F39" i="1"/>
  <c r="R38" i="1"/>
  <c r="F38" i="1"/>
  <c r="R37" i="1"/>
  <c r="F37" i="1"/>
  <c r="R36" i="1"/>
  <c r="F36" i="1"/>
  <c r="R35" i="1"/>
  <c r="F35" i="1"/>
  <c r="R34" i="1"/>
  <c r="F34" i="1"/>
  <c r="R33" i="1"/>
  <c r="F33" i="1"/>
  <c r="R32" i="1"/>
  <c r="F32" i="1"/>
  <c r="R31" i="1"/>
  <c r="F31" i="1"/>
  <c r="R30" i="1"/>
  <c r="F30" i="1"/>
  <c r="R29" i="1"/>
  <c r="F29" i="1"/>
  <c r="R28" i="1"/>
  <c r="F28" i="1"/>
  <c r="R27" i="1"/>
  <c r="F27" i="1"/>
  <c r="R26" i="1"/>
  <c r="F26" i="1"/>
  <c r="R25" i="1"/>
  <c r="F25" i="1"/>
  <c r="R24" i="1"/>
  <c r="F24" i="1"/>
  <c r="R23" i="1"/>
  <c r="F23" i="1"/>
  <c r="R22" i="1"/>
  <c r="F22" i="1"/>
  <c r="R21" i="1"/>
  <c r="F21" i="1"/>
  <c r="R20" i="1"/>
  <c r="F20" i="1"/>
  <c r="R19" i="1"/>
  <c r="F19" i="1"/>
  <c r="R18" i="1"/>
  <c r="F18" i="1"/>
  <c r="H17" i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H363" i="1" s="1"/>
  <c r="H364" i="1" s="1"/>
  <c r="H365" i="1" s="1"/>
  <c r="H366" i="1" s="1"/>
  <c r="H367" i="1" s="1"/>
  <c r="H368" i="1" s="1"/>
  <c r="H369" i="1" s="1"/>
  <c r="H370" i="1" s="1"/>
  <c r="H371" i="1" s="1"/>
  <c r="H372" i="1" s="1"/>
  <c r="H373" i="1" s="1"/>
  <c r="H374" i="1" s="1"/>
  <c r="H375" i="1" s="1"/>
  <c r="F17" i="1"/>
  <c r="Y16" i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Y300" i="1" s="1"/>
  <c r="Y301" i="1" s="1"/>
  <c r="Y302" i="1" s="1"/>
  <c r="Y303" i="1" s="1"/>
  <c r="Y304" i="1" s="1"/>
  <c r="Y305" i="1" s="1"/>
  <c r="Y306" i="1" s="1"/>
  <c r="Y307" i="1" s="1"/>
  <c r="Y308" i="1" s="1"/>
  <c r="Y309" i="1" s="1"/>
  <c r="Y310" i="1" s="1"/>
  <c r="Y311" i="1" s="1"/>
  <c r="Y312" i="1" s="1"/>
  <c r="Y313" i="1" s="1"/>
  <c r="Y314" i="1" s="1"/>
  <c r="Y315" i="1" s="1"/>
  <c r="Y316" i="1" s="1"/>
  <c r="Y317" i="1" s="1"/>
  <c r="Y318" i="1" s="1"/>
  <c r="Y319" i="1" s="1"/>
  <c r="Y320" i="1" s="1"/>
  <c r="Y321" i="1" s="1"/>
  <c r="Y322" i="1" s="1"/>
  <c r="Y323" i="1" s="1"/>
  <c r="Y324" i="1" s="1"/>
  <c r="Y325" i="1" s="1"/>
  <c r="Y326" i="1" s="1"/>
  <c r="Y327" i="1" s="1"/>
  <c r="Y328" i="1" s="1"/>
  <c r="Y329" i="1" s="1"/>
  <c r="Y330" i="1" s="1"/>
  <c r="Y331" i="1" s="1"/>
  <c r="Y332" i="1" s="1"/>
  <c r="Y333" i="1" s="1"/>
  <c r="Y334" i="1" s="1"/>
  <c r="Y335" i="1" s="1"/>
  <c r="Y336" i="1" s="1"/>
  <c r="Y337" i="1" s="1"/>
  <c r="Y338" i="1" s="1"/>
  <c r="Y339" i="1" s="1"/>
  <c r="Y340" i="1" s="1"/>
  <c r="Y341" i="1" s="1"/>
  <c r="Y342" i="1" s="1"/>
  <c r="Y343" i="1" s="1"/>
  <c r="Y344" i="1" s="1"/>
  <c r="Y345" i="1" s="1"/>
  <c r="Y346" i="1" s="1"/>
  <c r="Y347" i="1" s="1"/>
  <c r="Y348" i="1" s="1"/>
  <c r="Y349" i="1" s="1"/>
  <c r="Y350" i="1" s="1"/>
  <c r="Y351" i="1" s="1"/>
  <c r="Y352" i="1" s="1"/>
  <c r="Y353" i="1" s="1"/>
  <c r="Y354" i="1" s="1"/>
  <c r="Y355" i="1" s="1"/>
  <c r="Y356" i="1" s="1"/>
  <c r="Y357" i="1" s="1"/>
  <c r="Y358" i="1" s="1"/>
  <c r="Y359" i="1" s="1"/>
  <c r="Y360" i="1" s="1"/>
  <c r="Y361" i="1" s="1"/>
  <c r="Y362" i="1" s="1"/>
  <c r="Y363" i="1" s="1"/>
  <c r="Y364" i="1" s="1"/>
  <c r="Y365" i="1" s="1"/>
  <c r="Y366" i="1" s="1"/>
  <c r="Y367" i="1" s="1"/>
  <c r="Y368" i="1" s="1"/>
  <c r="Y369" i="1" s="1"/>
  <c r="Y370" i="1" s="1"/>
  <c r="Y371" i="1" s="1"/>
  <c r="Y372" i="1" s="1"/>
  <c r="Y373" i="1" s="1"/>
  <c r="Y374" i="1" s="1"/>
  <c r="Y375" i="1" s="1"/>
  <c r="F16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R15" i="1"/>
  <c r="I15" i="1"/>
  <c r="R16" i="1" s="1"/>
  <c r="F15" i="1"/>
  <c r="G6" i="1"/>
  <c r="Z49" i="1" s="1"/>
  <c r="S2" i="1"/>
  <c r="Z20" i="1" l="1"/>
  <c r="Z24" i="1"/>
  <c r="Z28" i="1"/>
  <c r="AA28" i="1" s="1"/>
  <c r="AB28" i="1" s="1"/>
  <c r="Z32" i="1"/>
  <c r="AA32" i="1" s="1"/>
  <c r="AB32" i="1" s="1"/>
  <c r="Z36" i="1"/>
  <c r="AA36" i="1" s="1"/>
  <c r="AB36" i="1" s="1"/>
  <c r="Z40" i="1"/>
  <c r="AA40" i="1" s="1"/>
  <c r="AB40" i="1" s="1"/>
  <c r="Z44" i="1"/>
  <c r="AA44" i="1" s="1"/>
  <c r="AB44" i="1" s="1"/>
  <c r="Z45" i="1"/>
  <c r="AA45" i="1" s="1"/>
  <c r="AB45" i="1" s="1"/>
  <c r="S3" i="1"/>
  <c r="S4" i="1" s="1"/>
  <c r="S5" i="1" s="1"/>
  <c r="S6" i="1" s="1"/>
  <c r="S7" i="1" s="1"/>
  <c r="V16" i="1" s="1"/>
  <c r="Z16" i="1"/>
  <c r="AA16" i="1" s="1"/>
  <c r="AB16" i="1" s="1"/>
  <c r="U16" i="1" s="1"/>
  <c r="Z18" i="1"/>
  <c r="AA18" i="1" s="1"/>
  <c r="AB18" i="1" s="1"/>
  <c r="Z22" i="1"/>
  <c r="AA22" i="1" s="1"/>
  <c r="AB22" i="1" s="1"/>
  <c r="Z26" i="1"/>
  <c r="Z30" i="1"/>
  <c r="Z34" i="1"/>
  <c r="Z38" i="1"/>
  <c r="Z42" i="1"/>
  <c r="AA42" i="1" s="1"/>
  <c r="AB42" i="1" s="1"/>
  <c r="Z47" i="1"/>
  <c r="AA47" i="1" s="1"/>
  <c r="AB47" i="1" s="1"/>
  <c r="AA26" i="1"/>
  <c r="AB26" i="1" s="1"/>
  <c r="AA30" i="1"/>
  <c r="AB30" i="1" s="1"/>
  <c r="AA34" i="1"/>
  <c r="AB34" i="1" s="1"/>
  <c r="AA38" i="1"/>
  <c r="AB38" i="1" s="1"/>
  <c r="AA20" i="1"/>
  <c r="AB20" i="1" s="1"/>
  <c r="AA24" i="1"/>
  <c r="AB24" i="1" s="1"/>
  <c r="S15" i="1"/>
  <c r="AA49" i="1"/>
  <c r="AB49" i="1" s="1"/>
  <c r="Z374" i="1"/>
  <c r="AA374" i="1" s="1"/>
  <c r="AB374" i="1" s="1"/>
  <c r="Z372" i="1"/>
  <c r="AA372" i="1" s="1"/>
  <c r="AB372" i="1" s="1"/>
  <c r="Z370" i="1"/>
  <c r="AA370" i="1" s="1"/>
  <c r="AB370" i="1" s="1"/>
  <c r="Z368" i="1"/>
  <c r="AA368" i="1" s="1"/>
  <c r="AB368" i="1" s="1"/>
  <c r="Z366" i="1"/>
  <c r="AA366" i="1" s="1"/>
  <c r="AB366" i="1" s="1"/>
  <c r="Z364" i="1"/>
  <c r="AA364" i="1" s="1"/>
  <c r="AB364" i="1" s="1"/>
  <c r="Z362" i="1"/>
  <c r="AA362" i="1" s="1"/>
  <c r="AB362" i="1" s="1"/>
  <c r="Z375" i="1"/>
  <c r="AA375" i="1" s="1"/>
  <c r="AB375" i="1" s="1"/>
  <c r="Z373" i="1"/>
  <c r="AA373" i="1" s="1"/>
  <c r="AB373" i="1" s="1"/>
  <c r="Z371" i="1"/>
  <c r="AA371" i="1" s="1"/>
  <c r="AB371" i="1" s="1"/>
  <c r="Z369" i="1"/>
  <c r="AA369" i="1" s="1"/>
  <c r="AB369" i="1" s="1"/>
  <c r="Z367" i="1"/>
  <c r="AA367" i="1" s="1"/>
  <c r="AB367" i="1" s="1"/>
  <c r="Z365" i="1"/>
  <c r="AA365" i="1" s="1"/>
  <c r="AB365" i="1" s="1"/>
  <c r="Z363" i="1"/>
  <c r="AA363" i="1" s="1"/>
  <c r="AB363" i="1" s="1"/>
  <c r="Z361" i="1"/>
  <c r="AA361" i="1" s="1"/>
  <c r="AB361" i="1" s="1"/>
  <c r="Z359" i="1"/>
  <c r="AA359" i="1" s="1"/>
  <c r="AB359" i="1" s="1"/>
  <c r="Z357" i="1"/>
  <c r="AA357" i="1" s="1"/>
  <c r="AB357" i="1" s="1"/>
  <c r="Z355" i="1"/>
  <c r="AA355" i="1" s="1"/>
  <c r="AB355" i="1" s="1"/>
  <c r="Z353" i="1"/>
  <c r="AA353" i="1" s="1"/>
  <c r="AB353" i="1" s="1"/>
  <c r="Z351" i="1"/>
  <c r="AA351" i="1" s="1"/>
  <c r="AB351" i="1" s="1"/>
  <c r="Z349" i="1"/>
  <c r="AA349" i="1" s="1"/>
  <c r="AB349" i="1" s="1"/>
  <c r="Z347" i="1"/>
  <c r="AA347" i="1" s="1"/>
  <c r="AB347" i="1" s="1"/>
  <c r="Z345" i="1"/>
  <c r="AA345" i="1" s="1"/>
  <c r="AB345" i="1" s="1"/>
  <c r="Z343" i="1"/>
  <c r="AA343" i="1" s="1"/>
  <c r="AB343" i="1" s="1"/>
  <c r="Z341" i="1"/>
  <c r="AA341" i="1" s="1"/>
  <c r="AB341" i="1" s="1"/>
  <c r="Z340" i="1"/>
  <c r="AA340" i="1" s="1"/>
  <c r="AB340" i="1" s="1"/>
  <c r="Z338" i="1"/>
  <c r="AA338" i="1" s="1"/>
  <c r="AB338" i="1" s="1"/>
  <c r="Z336" i="1"/>
  <c r="AA336" i="1" s="1"/>
  <c r="AB336" i="1" s="1"/>
  <c r="Z334" i="1"/>
  <c r="AA334" i="1" s="1"/>
  <c r="AB334" i="1" s="1"/>
  <c r="Z332" i="1"/>
  <c r="AA332" i="1" s="1"/>
  <c r="AB332" i="1" s="1"/>
  <c r="Z330" i="1"/>
  <c r="AA330" i="1" s="1"/>
  <c r="AB330" i="1" s="1"/>
  <c r="Z328" i="1"/>
  <c r="AA328" i="1" s="1"/>
  <c r="AB328" i="1" s="1"/>
  <c r="Z326" i="1"/>
  <c r="AA326" i="1" s="1"/>
  <c r="AB326" i="1" s="1"/>
  <c r="Z324" i="1"/>
  <c r="AA324" i="1" s="1"/>
  <c r="AB324" i="1" s="1"/>
  <c r="Z322" i="1"/>
  <c r="AA322" i="1" s="1"/>
  <c r="AB322" i="1" s="1"/>
  <c r="Z320" i="1"/>
  <c r="AA320" i="1" s="1"/>
  <c r="AB320" i="1" s="1"/>
  <c r="Z318" i="1"/>
  <c r="AA318" i="1" s="1"/>
  <c r="AB318" i="1" s="1"/>
  <c r="Z316" i="1"/>
  <c r="AA316" i="1" s="1"/>
  <c r="AB316" i="1" s="1"/>
  <c r="Z314" i="1"/>
  <c r="AA314" i="1" s="1"/>
  <c r="AB314" i="1" s="1"/>
  <c r="Z312" i="1"/>
  <c r="AA312" i="1" s="1"/>
  <c r="AB312" i="1" s="1"/>
  <c r="Z310" i="1"/>
  <c r="AA310" i="1" s="1"/>
  <c r="AB310" i="1" s="1"/>
  <c r="Z308" i="1"/>
  <c r="AA308" i="1" s="1"/>
  <c r="AB308" i="1" s="1"/>
  <c r="Z306" i="1"/>
  <c r="AA306" i="1" s="1"/>
  <c r="AB306" i="1" s="1"/>
  <c r="Z304" i="1"/>
  <c r="AA304" i="1" s="1"/>
  <c r="AB304" i="1" s="1"/>
  <c r="Z302" i="1"/>
  <c r="AA302" i="1" s="1"/>
  <c r="AB302" i="1" s="1"/>
  <c r="Z300" i="1"/>
  <c r="AA300" i="1" s="1"/>
  <c r="AB300" i="1" s="1"/>
  <c r="Z298" i="1"/>
  <c r="AA298" i="1" s="1"/>
  <c r="AB298" i="1" s="1"/>
  <c r="Z360" i="1"/>
  <c r="AA360" i="1" s="1"/>
  <c r="AB360" i="1" s="1"/>
  <c r="Z358" i="1"/>
  <c r="AA358" i="1" s="1"/>
  <c r="AB358" i="1" s="1"/>
  <c r="Z356" i="1"/>
  <c r="AA356" i="1" s="1"/>
  <c r="AB356" i="1" s="1"/>
  <c r="Z354" i="1"/>
  <c r="AA354" i="1" s="1"/>
  <c r="AB354" i="1" s="1"/>
  <c r="Z352" i="1"/>
  <c r="AA352" i="1" s="1"/>
  <c r="AB352" i="1" s="1"/>
  <c r="Z350" i="1"/>
  <c r="AA350" i="1" s="1"/>
  <c r="AB350" i="1" s="1"/>
  <c r="Z348" i="1"/>
  <c r="AA348" i="1" s="1"/>
  <c r="AB348" i="1" s="1"/>
  <c r="Z346" i="1"/>
  <c r="AA346" i="1" s="1"/>
  <c r="AB346" i="1" s="1"/>
  <c r="Z344" i="1"/>
  <c r="AA344" i="1" s="1"/>
  <c r="AB344" i="1" s="1"/>
  <c r="Z342" i="1"/>
  <c r="AA342" i="1" s="1"/>
  <c r="AB342" i="1" s="1"/>
  <c r="Z339" i="1"/>
  <c r="AA339" i="1" s="1"/>
  <c r="AB339" i="1" s="1"/>
  <c r="Z337" i="1"/>
  <c r="AA337" i="1" s="1"/>
  <c r="AB337" i="1" s="1"/>
  <c r="Z335" i="1"/>
  <c r="AA335" i="1" s="1"/>
  <c r="AB335" i="1" s="1"/>
  <c r="Z333" i="1"/>
  <c r="AA333" i="1" s="1"/>
  <c r="AB333" i="1" s="1"/>
  <c r="Z331" i="1"/>
  <c r="AA331" i="1" s="1"/>
  <c r="AB331" i="1" s="1"/>
  <c r="Z329" i="1"/>
  <c r="AA329" i="1" s="1"/>
  <c r="AB329" i="1" s="1"/>
  <c r="Z327" i="1"/>
  <c r="AA327" i="1" s="1"/>
  <c r="AB327" i="1" s="1"/>
  <c r="Z325" i="1"/>
  <c r="AA325" i="1" s="1"/>
  <c r="AB325" i="1" s="1"/>
  <c r="Z323" i="1"/>
  <c r="AA323" i="1" s="1"/>
  <c r="AB323" i="1" s="1"/>
  <c r="Z321" i="1"/>
  <c r="AA321" i="1" s="1"/>
  <c r="AB321" i="1" s="1"/>
  <c r="Z319" i="1"/>
  <c r="AA319" i="1" s="1"/>
  <c r="AB319" i="1" s="1"/>
  <c r="Z317" i="1"/>
  <c r="AA317" i="1" s="1"/>
  <c r="AB317" i="1" s="1"/>
  <c r="Z315" i="1"/>
  <c r="AA315" i="1" s="1"/>
  <c r="AB315" i="1" s="1"/>
  <c r="Z313" i="1"/>
  <c r="AA313" i="1" s="1"/>
  <c r="AB313" i="1" s="1"/>
  <c r="Z311" i="1"/>
  <c r="AA311" i="1" s="1"/>
  <c r="AB311" i="1" s="1"/>
  <c r="Z309" i="1"/>
  <c r="AA309" i="1" s="1"/>
  <c r="AB309" i="1" s="1"/>
  <c r="Z307" i="1"/>
  <c r="AA307" i="1" s="1"/>
  <c r="AB307" i="1" s="1"/>
  <c r="Z305" i="1"/>
  <c r="AA305" i="1" s="1"/>
  <c r="AB305" i="1" s="1"/>
  <c r="Z303" i="1"/>
  <c r="AA303" i="1" s="1"/>
  <c r="AB303" i="1" s="1"/>
  <c r="Z301" i="1"/>
  <c r="AA301" i="1" s="1"/>
  <c r="AB301" i="1" s="1"/>
  <c r="Z299" i="1"/>
  <c r="AA299" i="1" s="1"/>
  <c r="AB299" i="1" s="1"/>
  <c r="Z297" i="1"/>
  <c r="AA297" i="1" s="1"/>
  <c r="AB297" i="1" s="1"/>
  <c r="Z295" i="1"/>
  <c r="AA295" i="1" s="1"/>
  <c r="AB295" i="1" s="1"/>
  <c r="Z293" i="1"/>
  <c r="AA293" i="1" s="1"/>
  <c r="AB293" i="1" s="1"/>
  <c r="Z291" i="1"/>
  <c r="AA291" i="1" s="1"/>
  <c r="AB291" i="1" s="1"/>
  <c r="Z289" i="1"/>
  <c r="AA289" i="1" s="1"/>
  <c r="AB289" i="1" s="1"/>
  <c r="Z287" i="1"/>
  <c r="AA287" i="1" s="1"/>
  <c r="AB287" i="1" s="1"/>
  <c r="Z285" i="1"/>
  <c r="AA285" i="1" s="1"/>
  <c r="AB285" i="1" s="1"/>
  <c r="Z283" i="1"/>
  <c r="AA283" i="1" s="1"/>
  <c r="AB283" i="1" s="1"/>
  <c r="Z281" i="1"/>
  <c r="AA281" i="1" s="1"/>
  <c r="AB281" i="1" s="1"/>
  <c r="Z279" i="1"/>
  <c r="AA279" i="1" s="1"/>
  <c r="AB279" i="1" s="1"/>
  <c r="Z277" i="1"/>
  <c r="AA277" i="1" s="1"/>
  <c r="AB277" i="1" s="1"/>
  <c r="Z275" i="1"/>
  <c r="AA275" i="1" s="1"/>
  <c r="AB275" i="1" s="1"/>
  <c r="Z273" i="1"/>
  <c r="AA273" i="1" s="1"/>
  <c r="AB273" i="1" s="1"/>
  <c r="Z271" i="1"/>
  <c r="AA271" i="1" s="1"/>
  <c r="AB271" i="1" s="1"/>
  <c r="Z269" i="1"/>
  <c r="AA269" i="1" s="1"/>
  <c r="AB269" i="1" s="1"/>
  <c r="Z267" i="1"/>
  <c r="AA267" i="1" s="1"/>
  <c r="AB267" i="1" s="1"/>
  <c r="Z265" i="1"/>
  <c r="AA265" i="1" s="1"/>
  <c r="AB265" i="1" s="1"/>
  <c r="Z263" i="1"/>
  <c r="AA263" i="1" s="1"/>
  <c r="AB263" i="1" s="1"/>
  <c r="Z261" i="1"/>
  <c r="AA261" i="1" s="1"/>
  <c r="AB261" i="1" s="1"/>
  <c r="Z259" i="1"/>
  <c r="AA259" i="1" s="1"/>
  <c r="AB259" i="1" s="1"/>
  <c r="Z257" i="1"/>
  <c r="AA257" i="1" s="1"/>
  <c r="AB257" i="1" s="1"/>
  <c r="Z255" i="1"/>
  <c r="AA255" i="1" s="1"/>
  <c r="AB255" i="1" s="1"/>
  <c r="Z253" i="1"/>
  <c r="AA253" i="1" s="1"/>
  <c r="AB253" i="1" s="1"/>
  <c r="Z251" i="1"/>
  <c r="AA251" i="1" s="1"/>
  <c r="AB251" i="1" s="1"/>
  <c r="Z249" i="1"/>
  <c r="AA249" i="1" s="1"/>
  <c r="AB249" i="1" s="1"/>
  <c r="Z247" i="1"/>
  <c r="AA247" i="1" s="1"/>
  <c r="AB247" i="1" s="1"/>
  <c r="Z245" i="1"/>
  <c r="AA245" i="1" s="1"/>
  <c r="AB245" i="1" s="1"/>
  <c r="Z243" i="1"/>
  <c r="AA243" i="1" s="1"/>
  <c r="AB243" i="1" s="1"/>
  <c r="Z241" i="1"/>
  <c r="AA241" i="1" s="1"/>
  <c r="AB241" i="1" s="1"/>
  <c r="Z239" i="1"/>
  <c r="AA239" i="1" s="1"/>
  <c r="AB239" i="1" s="1"/>
  <c r="Z237" i="1"/>
  <c r="AA237" i="1" s="1"/>
  <c r="AB237" i="1" s="1"/>
  <c r="Z235" i="1"/>
  <c r="AA235" i="1" s="1"/>
  <c r="AB235" i="1" s="1"/>
  <c r="Z233" i="1"/>
  <c r="AA233" i="1" s="1"/>
  <c r="AB233" i="1" s="1"/>
  <c r="Z231" i="1"/>
  <c r="AA231" i="1" s="1"/>
  <c r="AB231" i="1" s="1"/>
  <c r="Z229" i="1"/>
  <c r="AA229" i="1" s="1"/>
  <c r="AB229" i="1" s="1"/>
  <c r="Z227" i="1"/>
  <c r="AA227" i="1" s="1"/>
  <c r="AB227" i="1" s="1"/>
  <c r="Z225" i="1"/>
  <c r="AA225" i="1" s="1"/>
  <c r="AB225" i="1" s="1"/>
  <c r="Z223" i="1"/>
  <c r="AA223" i="1" s="1"/>
  <c r="AB223" i="1" s="1"/>
  <c r="Z221" i="1"/>
  <c r="AA221" i="1" s="1"/>
  <c r="AB221" i="1" s="1"/>
  <c r="Z219" i="1"/>
  <c r="AA219" i="1" s="1"/>
  <c r="AB219" i="1" s="1"/>
  <c r="Z217" i="1"/>
  <c r="AA217" i="1" s="1"/>
  <c r="AB217" i="1" s="1"/>
  <c r="Z215" i="1"/>
  <c r="AA215" i="1" s="1"/>
  <c r="AB215" i="1" s="1"/>
  <c r="Z213" i="1"/>
  <c r="AA213" i="1" s="1"/>
  <c r="AB213" i="1" s="1"/>
  <c r="Z211" i="1"/>
  <c r="AA211" i="1" s="1"/>
  <c r="AB211" i="1" s="1"/>
  <c r="Z209" i="1"/>
  <c r="AA209" i="1" s="1"/>
  <c r="AB209" i="1" s="1"/>
  <c r="Z207" i="1"/>
  <c r="AA207" i="1" s="1"/>
  <c r="AB207" i="1" s="1"/>
  <c r="Z205" i="1"/>
  <c r="AA205" i="1" s="1"/>
  <c r="AB205" i="1" s="1"/>
  <c r="Z203" i="1"/>
  <c r="AA203" i="1" s="1"/>
  <c r="AB203" i="1" s="1"/>
  <c r="Z201" i="1"/>
  <c r="AA201" i="1" s="1"/>
  <c r="AB201" i="1" s="1"/>
  <c r="Z199" i="1"/>
  <c r="AA199" i="1" s="1"/>
  <c r="AB199" i="1" s="1"/>
  <c r="Z197" i="1"/>
  <c r="AA197" i="1" s="1"/>
  <c r="AB197" i="1" s="1"/>
  <c r="Z195" i="1"/>
  <c r="AA195" i="1" s="1"/>
  <c r="AB195" i="1" s="1"/>
  <c r="Z193" i="1"/>
  <c r="AA193" i="1" s="1"/>
  <c r="AB193" i="1" s="1"/>
  <c r="Z191" i="1"/>
  <c r="AA191" i="1" s="1"/>
  <c r="AB191" i="1" s="1"/>
  <c r="Z189" i="1"/>
  <c r="AA189" i="1" s="1"/>
  <c r="AB189" i="1" s="1"/>
  <c r="Z187" i="1"/>
  <c r="AA187" i="1" s="1"/>
  <c r="AB187" i="1" s="1"/>
  <c r="Z185" i="1"/>
  <c r="AA185" i="1" s="1"/>
  <c r="AB185" i="1" s="1"/>
  <c r="Z183" i="1"/>
  <c r="AA183" i="1" s="1"/>
  <c r="AB183" i="1" s="1"/>
  <c r="Z181" i="1"/>
  <c r="AA181" i="1" s="1"/>
  <c r="AB181" i="1" s="1"/>
  <c r="Z179" i="1"/>
  <c r="AA179" i="1" s="1"/>
  <c r="AB179" i="1" s="1"/>
  <c r="Z177" i="1"/>
  <c r="AA177" i="1" s="1"/>
  <c r="AB177" i="1" s="1"/>
  <c r="Z175" i="1"/>
  <c r="AA175" i="1" s="1"/>
  <c r="AB175" i="1" s="1"/>
  <c r="Z173" i="1"/>
  <c r="AA173" i="1" s="1"/>
  <c r="AB173" i="1" s="1"/>
  <c r="Z171" i="1"/>
  <c r="AA171" i="1" s="1"/>
  <c r="AB171" i="1" s="1"/>
  <c r="Z169" i="1"/>
  <c r="AA169" i="1" s="1"/>
  <c r="AB169" i="1" s="1"/>
  <c r="Z167" i="1"/>
  <c r="AA167" i="1" s="1"/>
  <c r="AB167" i="1" s="1"/>
  <c r="Z165" i="1"/>
  <c r="AA165" i="1" s="1"/>
  <c r="AB165" i="1" s="1"/>
  <c r="Z163" i="1"/>
  <c r="AA163" i="1" s="1"/>
  <c r="AB163" i="1" s="1"/>
  <c r="Z161" i="1"/>
  <c r="AA161" i="1" s="1"/>
  <c r="AB161" i="1" s="1"/>
  <c r="Z159" i="1"/>
  <c r="AA159" i="1" s="1"/>
  <c r="AB159" i="1" s="1"/>
  <c r="Z157" i="1"/>
  <c r="AA157" i="1" s="1"/>
  <c r="AB157" i="1" s="1"/>
  <c r="Z155" i="1"/>
  <c r="AA155" i="1" s="1"/>
  <c r="AB155" i="1" s="1"/>
  <c r="Z153" i="1"/>
  <c r="AA153" i="1" s="1"/>
  <c r="AB153" i="1" s="1"/>
  <c r="Z151" i="1"/>
  <c r="AA151" i="1" s="1"/>
  <c r="AB151" i="1" s="1"/>
  <c r="Z149" i="1"/>
  <c r="AA149" i="1" s="1"/>
  <c r="AB149" i="1" s="1"/>
  <c r="Z147" i="1"/>
  <c r="AA147" i="1" s="1"/>
  <c r="AB147" i="1" s="1"/>
  <c r="Z145" i="1"/>
  <c r="AA145" i="1" s="1"/>
  <c r="AB145" i="1" s="1"/>
  <c r="Z143" i="1"/>
  <c r="AA143" i="1" s="1"/>
  <c r="AB143" i="1" s="1"/>
  <c r="Z141" i="1"/>
  <c r="AA141" i="1" s="1"/>
  <c r="AB141" i="1" s="1"/>
  <c r="Z139" i="1"/>
  <c r="AA139" i="1" s="1"/>
  <c r="AB139" i="1" s="1"/>
  <c r="Z137" i="1"/>
  <c r="AA137" i="1" s="1"/>
  <c r="AB137" i="1" s="1"/>
  <c r="Z135" i="1"/>
  <c r="AA135" i="1" s="1"/>
  <c r="AB135" i="1" s="1"/>
  <c r="Z133" i="1"/>
  <c r="AA133" i="1" s="1"/>
  <c r="AB133" i="1" s="1"/>
  <c r="Z131" i="1"/>
  <c r="AA131" i="1" s="1"/>
  <c r="AB131" i="1" s="1"/>
  <c r="Z129" i="1"/>
  <c r="AA129" i="1" s="1"/>
  <c r="AB129" i="1" s="1"/>
  <c r="Z127" i="1"/>
  <c r="AA127" i="1" s="1"/>
  <c r="AB127" i="1" s="1"/>
  <c r="Z125" i="1"/>
  <c r="AA125" i="1" s="1"/>
  <c r="AB125" i="1" s="1"/>
  <c r="Z123" i="1"/>
  <c r="AA123" i="1" s="1"/>
  <c r="AB123" i="1" s="1"/>
  <c r="Z121" i="1"/>
  <c r="AA121" i="1" s="1"/>
  <c r="AB121" i="1" s="1"/>
  <c r="Z119" i="1"/>
  <c r="AA119" i="1" s="1"/>
  <c r="AB119" i="1" s="1"/>
  <c r="Z117" i="1"/>
  <c r="AA117" i="1" s="1"/>
  <c r="AB117" i="1" s="1"/>
  <c r="Z115" i="1"/>
  <c r="AA115" i="1" s="1"/>
  <c r="AB115" i="1" s="1"/>
  <c r="Z113" i="1"/>
  <c r="AA113" i="1" s="1"/>
  <c r="AB113" i="1" s="1"/>
  <c r="Z111" i="1"/>
  <c r="AA111" i="1" s="1"/>
  <c r="AB111" i="1" s="1"/>
  <c r="Z109" i="1"/>
  <c r="AA109" i="1" s="1"/>
  <c r="AB109" i="1" s="1"/>
  <c r="Z107" i="1"/>
  <c r="AA107" i="1" s="1"/>
  <c r="AB107" i="1" s="1"/>
  <c r="Z105" i="1"/>
  <c r="AA105" i="1" s="1"/>
  <c r="AB105" i="1" s="1"/>
  <c r="Z103" i="1"/>
  <c r="AA103" i="1" s="1"/>
  <c r="AB103" i="1" s="1"/>
  <c r="Z101" i="1"/>
  <c r="AA101" i="1" s="1"/>
  <c r="AB101" i="1" s="1"/>
  <c r="Z99" i="1"/>
  <c r="AA99" i="1" s="1"/>
  <c r="AB99" i="1" s="1"/>
  <c r="Z97" i="1"/>
  <c r="AA97" i="1" s="1"/>
  <c r="AB97" i="1" s="1"/>
  <c r="Z95" i="1"/>
  <c r="AA95" i="1" s="1"/>
  <c r="AB95" i="1" s="1"/>
  <c r="Z93" i="1"/>
  <c r="AA93" i="1" s="1"/>
  <c r="AB93" i="1" s="1"/>
  <c r="Z91" i="1"/>
  <c r="AA91" i="1" s="1"/>
  <c r="AB91" i="1" s="1"/>
  <c r="Z89" i="1"/>
  <c r="AA89" i="1" s="1"/>
  <c r="AB89" i="1" s="1"/>
  <c r="Z87" i="1"/>
  <c r="AA87" i="1" s="1"/>
  <c r="AB87" i="1" s="1"/>
  <c r="Z85" i="1"/>
  <c r="AA85" i="1" s="1"/>
  <c r="AB85" i="1" s="1"/>
  <c r="Z83" i="1"/>
  <c r="AA83" i="1" s="1"/>
  <c r="AB83" i="1" s="1"/>
  <c r="Z81" i="1"/>
  <c r="AA81" i="1" s="1"/>
  <c r="AB81" i="1" s="1"/>
  <c r="Z79" i="1"/>
  <c r="AA79" i="1" s="1"/>
  <c r="AB79" i="1" s="1"/>
  <c r="Z77" i="1"/>
  <c r="AA77" i="1" s="1"/>
  <c r="AB77" i="1" s="1"/>
  <c r="Z75" i="1"/>
  <c r="AA75" i="1" s="1"/>
  <c r="AB75" i="1" s="1"/>
  <c r="Z73" i="1"/>
  <c r="AA73" i="1" s="1"/>
  <c r="AB73" i="1" s="1"/>
  <c r="Z71" i="1"/>
  <c r="AA71" i="1" s="1"/>
  <c r="AB71" i="1" s="1"/>
  <c r="Z69" i="1"/>
  <c r="AA69" i="1" s="1"/>
  <c r="AB69" i="1" s="1"/>
  <c r="Z67" i="1"/>
  <c r="AA67" i="1" s="1"/>
  <c r="AB67" i="1" s="1"/>
  <c r="Z65" i="1"/>
  <c r="AA65" i="1" s="1"/>
  <c r="AB65" i="1" s="1"/>
  <c r="Z63" i="1"/>
  <c r="AA63" i="1" s="1"/>
  <c r="AB63" i="1" s="1"/>
  <c r="Z61" i="1"/>
  <c r="AA61" i="1" s="1"/>
  <c r="AB61" i="1" s="1"/>
  <c r="Z59" i="1"/>
  <c r="AA59" i="1" s="1"/>
  <c r="AB59" i="1" s="1"/>
  <c r="Z57" i="1"/>
  <c r="AA57" i="1" s="1"/>
  <c r="AB57" i="1" s="1"/>
  <c r="Z55" i="1"/>
  <c r="AA55" i="1" s="1"/>
  <c r="AB55" i="1" s="1"/>
  <c r="Z53" i="1"/>
  <c r="AA53" i="1" s="1"/>
  <c r="AB53" i="1" s="1"/>
  <c r="Z51" i="1"/>
  <c r="AA51" i="1" s="1"/>
  <c r="AB51" i="1" s="1"/>
  <c r="Z50" i="1"/>
  <c r="AA50" i="1" s="1"/>
  <c r="AB50" i="1" s="1"/>
  <c r="Z48" i="1"/>
  <c r="AA48" i="1" s="1"/>
  <c r="AB48" i="1" s="1"/>
  <c r="Z46" i="1"/>
  <c r="AA46" i="1" s="1"/>
  <c r="AB46" i="1" s="1"/>
  <c r="K16" i="1"/>
  <c r="Z17" i="1"/>
  <c r="AA17" i="1" s="1"/>
  <c r="AB17" i="1" s="1"/>
  <c r="Z19" i="1"/>
  <c r="AA19" i="1" s="1"/>
  <c r="AB19" i="1" s="1"/>
  <c r="Z21" i="1"/>
  <c r="AA21" i="1" s="1"/>
  <c r="AB21" i="1" s="1"/>
  <c r="Z23" i="1"/>
  <c r="AA23" i="1" s="1"/>
  <c r="AB23" i="1" s="1"/>
  <c r="Z25" i="1"/>
  <c r="AA25" i="1" s="1"/>
  <c r="AB25" i="1" s="1"/>
  <c r="Z27" i="1"/>
  <c r="AA27" i="1" s="1"/>
  <c r="AB27" i="1" s="1"/>
  <c r="Z29" i="1"/>
  <c r="AA29" i="1" s="1"/>
  <c r="AB29" i="1" s="1"/>
  <c r="Z31" i="1"/>
  <c r="AA31" i="1" s="1"/>
  <c r="AB31" i="1" s="1"/>
  <c r="Z33" i="1"/>
  <c r="AA33" i="1" s="1"/>
  <c r="AB33" i="1" s="1"/>
  <c r="Z35" i="1"/>
  <c r="AA35" i="1" s="1"/>
  <c r="AB35" i="1" s="1"/>
  <c r="Z37" i="1"/>
  <c r="AA37" i="1" s="1"/>
  <c r="AB37" i="1" s="1"/>
  <c r="Z39" i="1"/>
  <c r="AA39" i="1" s="1"/>
  <c r="AB39" i="1" s="1"/>
  <c r="Z41" i="1"/>
  <c r="AA41" i="1" s="1"/>
  <c r="AB41" i="1" s="1"/>
  <c r="Z43" i="1"/>
  <c r="AA43" i="1" s="1"/>
  <c r="AB43" i="1" s="1"/>
  <c r="Z52" i="1"/>
  <c r="AA52" i="1" s="1"/>
  <c r="AB52" i="1" s="1"/>
  <c r="Z54" i="1"/>
  <c r="AA54" i="1" s="1"/>
  <c r="AB54" i="1" s="1"/>
  <c r="Z56" i="1"/>
  <c r="AA56" i="1" s="1"/>
  <c r="AB56" i="1" s="1"/>
  <c r="Z58" i="1"/>
  <c r="AA58" i="1" s="1"/>
  <c r="AB58" i="1" s="1"/>
  <c r="Z60" i="1"/>
  <c r="AA60" i="1" s="1"/>
  <c r="AB60" i="1" s="1"/>
  <c r="Z62" i="1"/>
  <c r="AA62" i="1" s="1"/>
  <c r="AB62" i="1" s="1"/>
  <c r="Z64" i="1"/>
  <c r="AA64" i="1" s="1"/>
  <c r="AB64" i="1" s="1"/>
  <c r="Z66" i="1"/>
  <c r="AA66" i="1" s="1"/>
  <c r="AB66" i="1" s="1"/>
  <c r="Z68" i="1"/>
  <c r="AA68" i="1" s="1"/>
  <c r="AB68" i="1" s="1"/>
  <c r="Z70" i="1"/>
  <c r="AA70" i="1" s="1"/>
  <c r="AB70" i="1" s="1"/>
  <c r="Z72" i="1"/>
  <c r="AA72" i="1" s="1"/>
  <c r="AB72" i="1" s="1"/>
  <c r="Z74" i="1"/>
  <c r="AA74" i="1" s="1"/>
  <c r="AB74" i="1" s="1"/>
  <c r="Z76" i="1"/>
  <c r="AA76" i="1" s="1"/>
  <c r="AB76" i="1" s="1"/>
  <c r="Z78" i="1"/>
  <c r="AA78" i="1" s="1"/>
  <c r="AB78" i="1" s="1"/>
  <c r="Z80" i="1"/>
  <c r="AA80" i="1" s="1"/>
  <c r="AB80" i="1" s="1"/>
  <c r="Z82" i="1"/>
  <c r="AA82" i="1" s="1"/>
  <c r="AB82" i="1" s="1"/>
  <c r="Z84" i="1"/>
  <c r="AA84" i="1" s="1"/>
  <c r="AB84" i="1" s="1"/>
  <c r="Z86" i="1"/>
  <c r="AA86" i="1" s="1"/>
  <c r="AB86" i="1" s="1"/>
  <c r="Z88" i="1"/>
  <c r="AA88" i="1" s="1"/>
  <c r="AB88" i="1" s="1"/>
  <c r="Z90" i="1"/>
  <c r="AA90" i="1" s="1"/>
  <c r="AB90" i="1" s="1"/>
  <c r="Z92" i="1"/>
  <c r="AA92" i="1" s="1"/>
  <c r="AB92" i="1" s="1"/>
  <c r="Z94" i="1"/>
  <c r="AA94" i="1" s="1"/>
  <c r="AB94" i="1" s="1"/>
  <c r="Z96" i="1"/>
  <c r="AA96" i="1" s="1"/>
  <c r="AB96" i="1" s="1"/>
  <c r="Z98" i="1"/>
  <c r="AA98" i="1" s="1"/>
  <c r="AB98" i="1" s="1"/>
  <c r="Z100" i="1"/>
  <c r="AA100" i="1" s="1"/>
  <c r="AB100" i="1" s="1"/>
  <c r="Z102" i="1"/>
  <c r="AA102" i="1" s="1"/>
  <c r="AB102" i="1" s="1"/>
  <c r="Z104" i="1"/>
  <c r="AA104" i="1" s="1"/>
  <c r="AB104" i="1" s="1"/>
  <c r="Z106" i="1"/>
  <c r="AA106" i="1" s="1"/>
  <c r="AB106" i="1" s="1"/>
  <c r="Z108" i="1"/>
  <c r="AA108" i="1" s="1"/>
  <c r="AB108" i="1" s="1"/>
  <c r="Z110" i="1"/>
  <c r="AA110" i="1" s="1"/>
  <c r="AB110" i="1" s="1"/>
  <c r="Z112" i="1"/>
  <c r="AA112" i="1" s="1"/>
  <c r="AB112" i="1" s="1"/>
  <c r="Z114" i="1"/>
  <c r="AA114" i="1" s="1"/>
  <c r="AB114" i="1" s="1"/>
  <c r="Z116" i="1"/>
  <c r="AA116" i="1" s="1"/>
  <c r="AB116" i="1" s="1"/>
  <c r="Z118" i="1"/>
  <c r="AA118" i="1" s="1"/>
  <c r="AB118" i="1" s="1"/>
  <c r="Z120" i="1"/>
  <c r="AA120" i="1" s="1"/>
  <c r="AB120" i="1" s="1"/>
  <c r="Z122" i="1"/>
  <c r="AA122" i="1" s="1"/>
  <c r="AB122" i="1" s="1"/>
  <c r="Z124" i="1"/>
  <c r="AA124" i="1" s="1"/>
  <c r="AB124" i="1" s="1"/>
  <c r="Z126" i="1"/>
  <c r="AA126" i="1" s="1"/>
  <c r="AB126" i="1" s="1"/>
  <c r="Z128" i="1"/>
  <c r="AA128" i="1" s="1"/>
  <c r="AB128" i="1" s="1"/>
  <c r="Z130" i="1"/>
  <c r="AA130" i="1" s="1"/>
  <c r="AB130" i="1" s="1"/>
  <c r="Z132" i="1"/>
  <c r="AA132" i="1" s="1"/>
  <c r="AB132" i="1" s="1"/>
  <c r="Z134" i="1"/>
  <c r="AA134" i="1" s="1"/>
  <c r="AB134" i="1" s="1"/>
  <c r="Z136" i="1"/>
  <c r="AA136" i="1" s="1"/>
  <c r="AB136" i="1" s="1"/>
  <c r="Z138" i="1"/>
  <c r="AA138" i="1" s="1"/>
  <c r="AB138" i="1" s="1"/>
  <c r="Z140" i="1"/>
  <c r="AA140" i="1" s="1"/>
  <c r="AB140" i="1" s="1"/>
  <c r="Z142" i="1"/>
  <c r="AA142" i="1" s="1"/>
  <c r="AB142" i="1" s="1"/>
  <c r="Z144" i="1"/>
  <c r="AA144" i="1" s="1"/>
  <c r="AB144" i="1" s="1"/>
  <c r="Z146" i="1"/>
  <c r="AA146" i="1" s="1"/>
  <c r="AB146" i="1" s="1"/>
  <c r="Z148" i="1"/>
  <c r="AA148" i="1" s="1"/>
  <c r="AB148" i="1" s="1"/>
  <c r="Z150" i="1"/>
  <c r="AA150" i="1" s="1"/>
  <c r="AB150" i="1" s="1"/>
  <c r="Z152" i="1"/>
  <c r="AA152" i="1" s="1"/>
  <c r="AB152" i="1" s="1"/>
  <c r="Z154" i="1"/>
  <c r="AA154" i="1" s="1"/>
  <c r="AB154" i="1" s="1"/>
  <c r="Z156" i="1"/>
  <c r="AA156" i="1" s="1"/>
  <c r="AB156" i="1" s="1"/>
  <c r="Z158" i="1"/>
  <c r="AA158" i="1" s="1"/>
  <c r="AB158" i="1" s="1"/>
  <c r="Z160" i="1"/>
  <c r="AA160" i="1" s="1"/>
  <c r="AB160" i="1" s="1"/>
  <c r="Z162" i="1"/>
  <c r="AA162" i="1" s="1"/>
  <c r="AB162" i="1" s="1"/>
  <c r="Z164" i="1"/>
  <c r="AA164" i="1" s="1"/>
  <c r="AB164" i="1" s="1"/>
  <c r="Z166" i="1"/>
  <c r="AA166" i="1" s="1"/>
  <c r="AB166" i="1" s="1"/>
  <c r="Z168" i="1"/>
  <c r="AA168" i="1" s="1"/>
  <c r="AB168" i="1" s="1"/>
  <c r="Z170" i="1"/>
  <c r="AA170" i="1" s="1"/>
  <c r="AB170" i="1" s="1"/>
  <c r="Z172" i="1"/>
  <c r="AA172" i="1" s="1"/>
  <c r="AB172" i="1" s="1"/>
  <c r="Z174" i="1"/>
  <c r="AA174" i="1" s="1"/>
  <c r="AB174" i="1" s="1"/>
  <c r="Z176" i="1"/>
  <c r="AA176" i="1" s="1"/>
  <c r="AB176" i="1" s="1"/>
  <c r="Z178" i="1"/>
  <c r="AA178" i="1" s="1"/>
  <c r="AB178" i="1" s="1"/>
  <c r="Z180" i="1"/>
  <c r="AA180" i="1" s="1"/>
  <c r="AB180" i="1" s="1"/>
  <c r="Z182" i="1"/>
  <c r="AA182" i="1" s="1"/>
  <c r="AB182" i="1" s="1"/>
  <c r="Z184" i="1"/>
  <c r="AA184" i="1" s="1"/>
  <c r="AB184" i="1" s="1"/>
  <c r="Z186" i="1"/>
  <c r="AA186" i="1" s="1"/>
  <c r="AB186" i="1" s="1"/>
  <c r="Z188" i="1"/>
  <c r="AA188" i="1" s="1"/>
  <c r="AB188" i="1" s="1"/>
  <c r="Z190" i="1"/>
  <c r="AA190" i="1" s="1"/>
  <c r="AB190" i="1" s="1"/>
  <c r="Z192" i="1"/>
  <c r="AA192" i="1" s="1"/>
  <c r="AB192" i="1" s="1"/>
  <c r="Z194" i="1"/>
  <c r="AA194" i="1" s="1"/>
  <c r="AB194" i="1" s="1"/>
  <c r="Z196" i="1"/>
  <c r="AA196" i="1" s="1"/>
  <c r="AB196" i="1" s="1"/>
  <c r="Z198" i="1"/>
  <c r="AA198" i="1" s="1"/>
  <c r="AB198" i="1" s="1"/>
  <c r="Z200" i="1"/>
  <c r="AA200" i="1" s="1"/>
  <c r="AB200" i="1" s="1"/>
  <c r="Z202" i="1"/>
  <c r="AA202" i="1" s="1"/>
  <c r="AB202" i="1" s="1"/>
  <c r="Z204" i="1"/>
  <c r="AA204" i="1" s="1"/>
  <c r="AB204" i="1" s="1"/>
  <c r="Z206" i="1"/>
  <c r="AA206" i="1" s="1"/>
  <c r="AB206" i="1" s="1"/>
  <c r="Z208" i="1"/>
  <c r="AA208" i="1" s="1"/>
  <c r="AB208" i="1" s="1"/>
  <c r="Z210" i="1"/>
  <c r="AA210" i="1" s="1"/>
  <c r="AB210" i="1" s="1"/>
  <c r="Z212" i="1"/>
  <c r="AA212" i="1" s="1"/>
  <c r="AB212" i="1" s="1"/>
  <c r="Z214" i="1"/>
  <c r="AA214" i="1" s="1"/>
  <c r="AB214" i="1" s="1"/>
  <c r="Z216" i="1"/>
  <c r="AA216" i="1" s="1"/>
  <c r="AB216" i="1" s="1"/>
  <c r="Z218" i="1"/>
  <c r="AA218" i="1" s="1"/>
  <c r="AB218" i="1" s="1"/>
  <c r="Z220" i="1"/>
  <c r="AA220" i="1" s="1"/>
  <c r="AB220" i="1" s="1"/>
  <c r="Z222" i="1"/>
  <c r="AA222" i="1" s="1"/>
  <c r="AB222" i="1" s="1"/>
  <c r="Z224" i="1"/>
  <c r="AA224" i="1" s="1"/>
  <c r="AB224" i="1" s="1"/>
  <c r="Z226" i="1"/>
  <c r="AA226" i="1" s="1"/>
  <c r="AB226" i="1" s="1"/>
  <c r="Z228" i="1"/>
  <c r="AA228" i="1" s="1"/>
  <c r="AB228" i="1" s="1"/>
  <c r="Z230" i="1"/>
  <c r="AA230" i="1" s="1"/>
  <c r="AB230" i="1" s="1"/>
  <c r="Z232" i="1"/>
  <c r="AA232" i="1" s="1"/>
  <c r="AB232" i="1" s="1"/>
  <c r="Z234" i="1"/>
  <c r="AA234" i="1" s="1"/>
  <c r="AB234" i="1" s="1"/>
  <c r="Z236" i="1"/>
  <c r="AA236" i="1" s="1"/>
  <c r="AB236" i="1" s="1"/>
  <c r="Z238" i="1"/>
  <c r="AA238" i="1" s="1"/>
  <c r="AB238" i="1" s="1"/>
  <c r="Z240" i="1"/>
  <c r="AA240" i="1" s="1"/>
  <c r="AB240" i="1" s="1"/>
  <c r="Z242" i="1"/>
  <c r="AA242" i="1" s="1"/>
  <c r="AB242" i="1" s="1"/>
  <c r="Z244" i="1"/>
  <c r="AA244" i="1" s="1"/>
  <c r="AB244" i="1" s="1"/>
  <c r="Z246" i="1"/>
  <c r="AA246" i="1" s="1"/>
  <c r="AB246" i="1" s="1"/>
  <c r="Z248" i="1"/>
  <c r="AA248" i="1" s="1"/>
  <c r="AB248" i="1" s="1"/>
  <c r="Z250" i="1"/>
  <c r="AA250" i="1" s="1"/>
  <c r="AB250" i="1" s="1"/>
  <c r="Z252" i="1"/>
  <c r="AA252" i="1" s="1"/>
  <c r="AB252" i="1" s="1"/>
  <c r="Z254" i="1"/>
  <c r="AA254" i="1" s="1"/>
  <c r="AB254" i="1" s="1"/>
  <c r="Z256" i="1"/>
  <c r="AA256" i="1" s="1"/>
  <c r="AB256" i="1" s="1"/>
  <c r="Z258" i="1"/>
  <c r="AA258" i="1" s="1"/>
  <c r="AB258" i="1" s="1"/>
  <c r="Z260" i="1"/>
  <c r="AA260" i="1" s="1"/>
  <c r="AB260" i="1" s="1"/>
  <c r="Z262" i="1"/>
  <c r="AA262" i="1" s="1"/>
  <c r="AB262" i="1" s="1"/>
  <c r="Z264" i="1"/>
  <c r="AA264" i="1" s="1"/>
  <c r="AB264" i="1" s="1"/>
  <c r="Z266" i="1"/>
  <c r="AA266" i="1" s="1"/>
  <c r="AB266" i="1" s="1"/>
  <c r="Z268" i="1"/>
  <c r="AA268" i="1" s="1"/>
  <c r="AB268" i="1" s="1"/>
  <c r="Z270" i="1"/>
  <c r="AA270" i="1" s="1"/>
  <c r="AB270" i="1" s="1"/>
  <c r="Z272" i="1"/>
  <c r="AA272" i="1" s="1"/>
  <c r="AB272" i="1" s="1"/>
  <c r="Z274" i="1"/>
  <c r="AA274" i="1" s="1"/>
  <c r="AB274" i="1" s="1"/>
  <c r="Z276" i="1"/>
  <c r="AA276" i="1" s="1"/>
  <c r="AB276" i="1" s="1"/>
  <c r="Z278" i="1"/>
  <c r="AA278" i="1" s="1"/>
  <c r="AB278" i="1" s="1"/>
  <c r="Z280" i="1"/>
  <c r="AA280" i="1" s="1"/>
  <c r="AB280" i="1" s="1"/>
  <c r="Z282" i="1"/>
  <c r="AA282" i="1" s="1"/>
  <c r="AB282" i="1" s="1"/>
  <c r="Z284" i="1"/>
  <c r="AA284" i="1" s="1"/>
  <c r="AB284" i="1" s="1"/>
  <c r="Z286" i="1"/>
  <c r="AA286" i="1" s="1"/>
  <c r="AB286" i="1" s="1"/>
  <c r="Z288" i="1"/>
  <c r="AA288" i="1" s="1"/>
  <c r="AB288" i="1" s="1"/>
  <c r="Z290" i="1"/>
  <c r="AA290" i="1" s="1"/>
  <c r="AB290" i="1" s="1"/>
  <c r="Z292" i="1"/>
  <c r="AA292" i="1" s="1"/>
  <c r="AB292" i="1" s="1"/>
  <c r="Z294" i="1"/>
  <c r="AA294" i="1" s="1"/>
  <c r="AB294" i="1" s="1"/>
  <c r="Z296" i="1"/>
  <c r="AA296" i="1" s="1"/>
  <c r="AB296" i="1" s="1"/>
  <c r="G7" i="1" l="1"/>
  <c r="J16" i="1"/>
  <c r="L16" i="1" l="1"/>
  <c r="I16" i="1"/>
  <c r="R17" i="1" l="1"/>
  <c r="U17" i="1" s="1"/>
  <c r="K17" i="1"/>
  <c r="S16" i="1"/>
  <c r="V17" i="1" l="1"/>
  <c r="J17" i="1" l="1"/>
  <c r="L17" i="1" s="1"/>
  <c r="I17" i="1" l="1"/>
  <c r="U18" i="1" s="1"/>
  <c r="S17" i="1" l="1"/>
  <c r="K18" i="1"/>
  <c r="V18" i="1" s="1"/>
  <c r="J18" i="1" s="1"/>
  <c r="L18" i="1" l="1"/>
  <c r="I18" i="1"/>
  <c r="U19" i="1" s="1"/>
  <c r="S18" i="1" l="1"/>
  <c r="K19" i="1"/>
  <c r="V19" i="1" s="1"/>
  <c r="J19" i="1" l="1"/>
  <c r="L19" i="1" l="1"/>
  <c r="I19" i="1"/>
  <c r="U20" i="1" s="1"/>
  <c r="K20" i="1" l="1"/>
  <c r="S19" i="1"/>
  <c r="V20" i="1" l="1"/>
  <c r="J20" i="1" s="1"/>
  <c r="L20" i="1" l="1"/>
  <c r="I20" i="1"/>
  <c r="S20" i="1" l="1"/>
  <c r="U21" i="1"/>
  <c r="K21" i="1"/>
  <c r="V21" i="1" s="1"/>
  <c r="J21" i="1" l="1"/>
  <c r="I21" i="1" s="1"/>
  <c r="U22" i="1" s="1"/>
  <c r="L21" i="1" l="1"/>
  <c r="K22" i="1"/>
  <c r="S21" i="1"/>
  <c r="V22" i="1" l="1"/>
  <c r="J22" i="1" s="1"/>
  <c r="I22" i="1" s="1"/>
  <c r="U23" i="1" s="1"/>
  <c r="L22" i="1" l="1"/>
  <c r="S22" i="1"/>
  <c r="K23" i="1"/>
  <c r="V23" i="1" s="1"/>
  <c r="J23" i="1" l="1"/>
  <c r="L23" i="1" l="1"/>
  <c r="I23" i="1"/>
  <c r="U24" i="1" s="1"/>
  <c r="K24" i="1" l="1"/>
  <c r="S23" i="1"/>
  <c r="V24" i="1" l="1"/>
  <c r="J24" i="1" s="1"/>
  <c r="L24" i="1" s="1"/>
  <c r="I24" i="1" l="1"/>
  <c r="K25" i="1" l="1"/>
  <c r="V25" i="1" s="1"/>
  <c r="U25" i="1"/>
  <c r="S24" i="1"/>
  <c r="J25" i="1" l="1"/>
  <c r="L25" i="1" s="1"/>
  <c r="I25" i="1"/>
  <c r="U26" i="1" s="1"/>
  <c r="K26" i="1" l="1"/>
  <c r="V26" i="1" s="1"/>
  <c r="S25" i="1"/>
  <c r="J26" i="1" l="1"/>
  <c r="I26" i="1" s="1"/>
  <c r="U27" i="1" s="1"/>
  <c r="L26" i="1" l="1"/>
  <c r="K27" i="1"/>
  <c r="D15" i="1" s="1"/>
  <c r="S26" i="1"/>
  <c r="V27" i="1" l="1"/>
  <c r="C15" i="1" s="1"/>
  <c r="J27" i="1" l="1"/>
  <c r="L27" i="1"/>
  <c r="E15" i="1" s="1"/>
  <c r="I27" i="1"/>
  <c r="U28" i="1" s="1"/>
  <c r="K28" i="1" l="1"/>
  <c r="V28" i="1" s="1"/>
  <c r="S27" i="1"/>
  <c r="B15" i="1"/>
  <c r="J28" i="1" l="1"/>
  <c r="L28" i="1" s="1"/>
  <c r="I28" i="1" l="1"/>
  <c r="S28" i="1" l="1"/>
  <c r="U29" i="1"/>
  <c r="K29" i="1"/>
  <c r="V29" i="1" s="1"/>
  <c r="J29" i="1" l="1"/>
  <c r="I29" i="1" s="1"/>
  <c r="S29" i="1" l="1"/>
  <c r="U30" i="1"/>
  <c r="K30" i="1"/>
  <c r="L29" i="1"/>
  <c r="V30" i="1" l="1"/>
  <c r="J30" i="1" s="1"/>
  <c r="I30" i="1" s="1"/>
  <c r="S30" i="1" l="1"/>
  <c r="U31" i="1"/>
  <c r="K31" i="1"/>
  <c r="V31" i="1" s="1"/>
  <c r="J31" i="1" s="1"/>
  <c r="L30" i="1"/>
  <c r="L31" i="1" l="1"/>
  <c r="I31" i="1"/>
  <c r="U32" i="1" s="1"/>
  <c r="K32" i="1" l="1"/>
  <c r="S31" i="1"/>
  <c r="V32" i="1" l="1"/>
  <c r="J32" i="1" s="1"/>
  <c r="I32" i="1" l="1"/>
  <c r="L32" i="1"/>
  <c r="S32" i="1" l="1"/>
  <c r="U33" i="1"/>
  <c r="K33" i="1"/>
  <c r="V33" i="1" s="1"/>
  <c r="J33" i="1" l="1"/>
  <c r="L33" i="1" s="1"/>
  <c r="I33" i="1" l="1"/>
  <c r="U34" i="1" s="1"/>
  <c r="K34" i="1" l="1"/>
  <c r="V34" i="1" s="1"/>
  <c r="S33" i="1"/>
  <c r="J34" i="1" l="1"/>
  <c r="L34" i="1" l="1"/>
  <c r="I34" i="1"/>
  <c r="U35" i="1" s="1"/>
  <c r="S34" i="1" l="1"/>
  <c r="K35" i="1"/>
  <c r="V35" i="1" l="1"/>
  <c r="J35" i="1" l="1"/>
  <c r="I35" i="1" l="1"/>
  <c r="U36" i="1" s="1"/>
  <c r="L35" i="1"/>
  <c r="K36" i="1" l="1"/>
  <c r="V36" i="1" s="1"/>
  <c r="S35" i="1"/>
  <c r="J36" i="1" l="1"/>
  <c r="L36" i="1" s="1"/>
  <c r="I36" i="1" l="1"/>
  <c r="S36" i="1" l="1"/>
  <c r="U37" i="1"/>
  <c r="K37" i="1"/>
  <c r="V37" i="1" s="1"/>
  <c r="J37" i="1" s="1"/>
  <c r="L37" i="1" s="1"/>
  <c r="I37" i="1" l="1"/>
  <c r="K38" i="1" l="1"/>
  <c r="V38" i="1" s="1"/>
  <c r="U38" i="1"/>
  <c r="S37" i="1"/>
  <c r="J38" i="1" l="1"/>
  <c r="L38" i="1"/>
  <c r="I38" i="1"/>
  <c r="U39" i="1" s="1"/>
  <c r="K39" i="1" l="1"/>
  <c r="D16" i="1" s="1"/>
  <c r="S38" i="1"/>
  <c r="V39" i="1" l="1"/>
  <c r="C16" i="1" s="1"/>
  <c r="J39" i="1" l="1"/>
  <c r="L39" i="1" s="1"/>
  <c r="E16" i="1" s="1"/>
  <c r="I39" i="1" l="1"/>
  <c r="U40" i="1" s="1"/>
  <c r="S39" i="1" l="1"/>
  <c r="B16" i="1"/>
  <c r="K40" i="1"/>
  <c r="V40" i="1" s="1"/>
  <c r="J40" i="1" s="1"/>
  <c r="L40" i="1" l="1"/>
  <c r="I40" i="1"/>
  <c r="U41" i="1" s="1"/>
  <c r="S40" i="1" l="1"/>
  <c r="K41" i="1"/>
  <c r="V41" i="1" s="1"/>
  <c r="J41" i="1" l="1"/>
  <c r="L41" i="1" s="1"/>
  <c r="I41" i="1" l="1"/>
  <c r="U42" i="1" s="1"/>
  <c r="K42" i="1" l="1"/>
  <c r="V42" i="1" s="1"/>
  <c r="S41" i="1"/>
  <c r="J42" i="1"/>
  <c r="L42" i="1" l="1"/>
  <c r="I42" i="1"/>
  <c r="U43" i="1" s="1"/>
  <c r="S42" i="1" l="1"/>
  <c r="K43" i="1"/>
  <c r="V43" i="1" s="1"/>
  <c r="J43" i="1" l="1"/>
  <c r="L43" i="1" s="1"/>
  <c r="I43" i="1" l="1"/>
  <c r="U44" i="1" s="1"/>
  <c r="K44" i="1" l="1"/>
  <c r="S43" i="1"/>
  <c r="V44" i="1"/>
  <c r="J44" i="1"/>
  <c r="L44" i="1" l="1"/>
  <c r="I44" i="1"/>
  <c r="U45" i="1" s="1"/>
  <c r="S44" i="1" l="1"/>
  <c r="K45" i="1"/>
  <c r="V45" i="1" s="1"/>
  <c r="J45" i="1" l="1"/>
  <c r="L45" i="1" s="1"/>
  <c r="I45" i="1" l="1"/>
  <c r="S45" i="1" l="1"/>
  <c r="U46" i="1"/>
  <c r="K46" i="1"/>
  <c r="V46" i="1" s="1"/>
  <c r="J46" i="1" s="1"/>
  <c r="L46" i="1" s="1"/>
  <c r="I46" i="1" l="1"/>
  <c r="S46" i="1" l="1"/>
  <c r="U47" i="1"/>
  <c r="K47" i="1"/>
  <c r="V47" i="1" s="1"/>
  <c r="J47" i="1" s="1"/>
  <c r="L47" i="1" l="1"/>
  <c r="I47" i="1"/>
  <c r="U48" i="1" s="1"/>
  <c r="K48" i="1" l="1"/>
  <c r="S47" i="1"/>
  <c r="V48" i="1"/>
  <c r="J48" i="1" l="1"/>
  <c r="L48" i="1" s="1"/>
  <c r="I48" i="1" l="1"/>
  <c r="K49" i="1" l="1"/>
  <c r="U49" i="1"/>
  <c r="V49" i="1"/>
  <c r="S48" i="1"/>
  <c r="J49" i="1" l="1"/>
  <c r="L49" i="1" l="1"/>
  <c r="I49" i="1"/>
  <c r="U50" i="1" s="1"/>
  <c r="K50" i="1" l="1"/>
  <c r="V50" i="1" s="1"/>
  <c r="J50" i="1" s="1"/>
  <c r="I50" i="1" s="1"/>
  <c r="S49" i="1"/>
  <c r="K51" i="1" l="1"/>
  <c r="U51" i="1"/>
  <c r="S50" i="1"/>
  <c r="L50" i="1"/>
  <c r="D17" i="1"/>
  <c r="V51" i="1"/>
  <c r="C17" i="1" s="1"/>
  <c r="J51" i="1" l="1"/>
  <c r="I51" i="1" s="1"/>
  <c r="U52" i="1" s="1"/>
  <c r="L51" i="1"/>
  <c r="E17" i="1" s="1"/>
  <c r="S51" i="1"/>
  <c r="K52" i="1"/>
  <c r="V52" i="1" s="1"/>
  <c r="B17" i="1"/>
  <c r="J52" i="1" l="1"/>
  <c r="L52" i="1" l="1"/>
  <c r="I52" i="1"/>
  <c r="U53" i="1" s="1"/>
  <c r="K53" i="1" l="1"/>
  <c r="S52" i="1"/>
  <c r="V53" i="1" l="1"/>
  <c r="J53" i="1" s="1"/>
  <c r="L53" i="1" l="1"/>
  <c r="I53" i="1"/>
  <c r="U54" i="1" s="1"/>
  <c r="S53" i="1" l="1"/>
  <c r="K54" i="1"/>
  <c r="V54" i="1" l="1"/>
  <c r="J54" i="1" s="1"/>
  <c r="L54" i="1" l="1"/>
  <c r="I54" i="1"/>
  <c r="U55" i="1" s="1"/>
  <c r="S54" i="1" l="1"/>
  <c r="K55" i="1"/>
  <c r="V55" i="1" s="1"/>
  <c r="J55" i="1" l="1"/>
  <c r="L55" i="1" s="1"/>
  <c r="I55" i="1" l="1"/>
  <c r="U56" i="1" s="1"/>
  <c r="S55" i="1"/>
  <c r="K56" i="1" l="1"/>
  <c r="V56" i="1" s="1"/>
  <c r="J56" i="1" s="1"/>
  <c r="L56" i="1" l="1"/>
  <c r="I56" i="1"/>
  <c r="S56" i="1" l="1"/>
  <c r="U57" i="1"/>
  <c r="K57" i="1"/>
  <c r="V57" i="1" s="1"/>
  <c r="J57" i="1" s="1"/>
  <c r="L57" i="1" l="1"/>
  <c r="I57" i="1"/>
  <c r="K58" i="1" l="1"/>
  <c r="V58" i="1" s="1"/>
  <c r="U58" i="1"/>
  <c r="S57" i="1"/>
  <c r="J58" i="1"/>
  <c r="L58" i="1" l="1"/>
  <c r="I58" i="1"/>
  <c r="U59" i="1" s="1"/>
  <c r="K59" i="1" l="1"/>
  <c r="V59" i="1" s="1"/>
  <c r="S58" i="1"/>
  <c r="J59" i="1"/>
  <c r="L59" i="1" s="1"/>
  <c r="I59" i="1" l="1"/>
  <c r="U60" i="1" s="1"/>
  <c r="S59" i="1" l="1"/>
  <c r="K60" i="1"/>
  <c r="V60" i="1" l="1"/>
  <c r="J60" i="1" s="1"/>
  <c r="L60" i="1" l="1"/>
  <c r="I60" i="1"/>
  <c r="U61" i="1" s="1"/>
  <c r="K61" i="1" l="1"/>
  <c r="V61" i="1" s="1"/>
  <c r="S60" i="1"/>
  <c r="J61" i="1"/>
  <c r="L61" i="1" s="1"/>
  <c r="I61" i="1" l="1"/>
  <c r="U62" i="1" s="1"/>
  <c r="K62" i="1" l="1"/>
  <c r="S61" i="1"/>
  <c r="V62" i="1" l="1"/>
  <c r="J62" i="1" s="1"/>
  <c r="L62" i="1" l="1"/>
  <c r="I62" i="1"/>
  <c r="K63" i="1" l="1"/>
  <c r="D18" i="1" s="1"/>
  <c r="S62" i="1"/>
  <c r="R63" i="1"/>
  <c r="V63" i="1" s="1"/>
  <c r="C18" i="1" s="1"/>
  <c r="U63" i="1" l="1"/>
  <c r="J63" i="1" s="1"/>
  <c r="L63" i="1" l="1"/>
  <c r="E18" i="1" s="1"/>
  <c r="I63" i="1"/>
  <c r="U64" i="1" s="1"/>
  <c r="S63" i="1" l="1"/>
  <c r="K64" i="1"/>
  <c r="B18" i="1"/>
  <c r="V64" i="1" l="1"/>
  <c r="J64" i="1"/>
  <c r="L64" i="1" s="1"/>
  <c r="I64" i="1" l="1"/>
  <c r="U65" i="1" s="1"/>
  <c r="S64" i="1" l="1"/>
  <c r="K65" i="1"/>
  <c r="V65" i="1" s="1"/>
  <c r="J65" i="1"/>
  <c r="L65" i="1" l="1"/>
  <c r="I65" i="1"/>
  <c r="U66" i="1" s="1"/>
  <c r="K66" i="1" l="1"/>
  <c r="V66" i="1" s="1"/>
  <c r="S65" i="1"/>
  <c r="J66" i="1" l="1"/>
  <c r="L66" i="1" l="1"/>
  <c r="I66" i="1"/>
  <c r="U67" i="1" s="1"/>
  <c r="K67" i="1" l="1"/>
  <c r="V67" i="1" s="1"/>
  <c r="S66" i="1"/>
  <c r="J67" i="1" l="1"/>
  <c r="L67" i="1" l="1"/>
  <c r="I67" i="1"/>
  <c r="U68" i="1" s="1"/>
  <c r="K68" i="1" l="1"/>
  <c r="S67" i="1"/>
  <c r="V68" i="1" l="1"/>
  <c r="J68" i="1" s="1"/>
  <c r="L68" i="1" s="1"/>
  <c r="I68" i="1" l="1"/>
  <c r="U69" i="1" s="1"/>
  <c r="S68" i="1" l="1"/>
  <c r="K69" i="1"/>
  <c r="V69" i="1" s="1"/>
  <c r="J69" i="1" s="1"/>
  <c r="L69" i="1" s="1"/>
  <c r="I69" i="1" l="1"/>
  <c r="U70" i="1" s="1"/>
  <c r="S69" i="1" l="1"/>
  <c r="K70" i="1"/>
  <c r="V70" i="1" s="1"/>
  <c r="J70" i="1"/>
  <c r="L70" i="1" l="1"/>
  <c r="I70" i="1"/>
  <c r="U71" i="1" s="1"/>
  <c r="S70" i="1" l="1"/>
  <c r="K71" i="1"/>
  <c r="V71" i="1" s="1"/>
  <c r="J71" i="1" l="1"/>
  <c r="L71" i="1" s="1"/>
  <c r="I71" i="1" l="1"/>
  <c r="K72" i="1" l="1"/>
  <c r="V72" i="1" s="1"/>
  <c r="U72" i="1"/>
  <c r="S71" i="1"/>
  <c r="J72" i="1" l="1"/>
  <c r="L72" i="1" s="1"/>
  <c r="I72" i="1" l="1"/>
  <c r="U73" i="1" s="1"/>
  <c r="S72" i="1"/>
  <c r="K73" i="1" l="1"/>
  <c r="V73" i="1" s="1"/>
  <c r="J73" i="1" s="1"/>
  <c r="L73" i="1" l="1"/>
  <c r="I73" i="1"/>
  <c r="U74" i="1" s="1"/>
  <c r="K74" i="1" l="1"/>
  <c r="V74" i="1" s="1"/>
  <c r="S73" i="1"/>
  <c r="J74" i="1" l="1"/>
  <c r="L74" i="1" l="1"/>
  <c r="I74" i="1"/>
  <c r="U75" i="1" s="1"/>
  <c r="K75" i="1" l="1"/>
  <c r="D19" i="1" s="1"/>
  <c r="S74" i="1"/>
  <c r="V75" i="1" l="1"/>
  <c r="C19" i="1" s="1"/>
  <c r="J75" i="1"/>
  <c r="L75" i="1" l="1"/>
  <c r="E19" i="1" s="1"/>
  <c r="I75" i="1"/>
  <c r="U76" i="1" s="1"/>
  <c r="K76" i="1" l="1"/>
  <c r="V76" i="1" s="1"/>
  <c r="S75" i="1"/>
  <c r="B19" i="1"/>
  <c r="J76" i="1" l="1"/>
  <c r="L76" i="1" l="1"/>
  <c r="I76" i="1"/>
  <c r="U77" i="1" s="1"/>
  <c r="K77" i="1" l="1"/>
  <c r="V77" i="1" s="1"/>
  <c r="S76" i="1"/>
  <c r="J77" i="1" l="1"/>
  <c r="L77" i="1" l="1"/>
  <c r="I77" i="1"/>
  <c r="U78" i="1" s="1"/>
  <c r="K78" i="1" l="1"/>
  <c r="S77" i="1"/>
  <c r="V78" i="1" l="1"/>
  <c r="J78" i="1" s="1"/>
  <c r="L78" i="1" l="1"/>
  <c r="I78" i="1"/>
  <c r="U79" i="1" s="1"/>
  <c r="K79" i="1" l="1"/>
  <c r="V79" i="1" s="1"/>
  <c r="J79" i="1" s="1"/>
  <c r="L79" i="1" s="1"/>
  <c r="S78" i="1"/>
  <c r="I79" i="1" l="1"/>
  <c r="U80" i="1" s="1"/>
  <c r="K80" i="1" l="1"/>
  <c r="S79" i="1"/>
  <c r="V80" i="1" l="1"/>
  <c r="J80" i="1" s="1"/>
  <c r="L80" i="1" l="1"/>
  <c r="I80" i="1"/>
  <c r="U81" i="1" s="1"/>
  <c r="K81" i="1" l="1"/>
  <c r="V81" i="1" s="1"/>
  <c r="S80" i="1"/>
  <c r="J81" i="1" l="1"/>
  <c r="L81" i="1" l="1"/>
  <c r="I81" i="1"/>
  <c r="U82" i="1" s="1"/>
  <c r="S81" i="1" l="1"/>
  <c r="K82" i="1"/>
  <c r="V82" i="1" l="1"/>
  <c r="J82" i="1" s="1"/>
  <c r="L82" i="1" l="1"/>
  <c r="I82" i="1"/>
  <c r="U83" i="1" s="1"/>
  <c r="S82" i="1" l="1"/>
  <c r="K83" i="1"/>
  <c r="V83" i="1" s="1"/>
  <c r="J83" i="1" s="1"/>
  <c r="L83" i="1" s="1"/>
  <c r="I83" i="1" l="1"/>
  <c r="U84" i="1" s="1"/>
  <c r="S83" i="1" l="1"/>
  <c r="K84" i="1"/>
  <c r="V84" i="1" l="1"/>
  <c r="J84" i="1" s="1"/>
  <c r="L84" i="1" l="1"/>
  <c r="I84" i="1"/>
  <c r="U85" i="1" s="1"/>
  <c r="K85" i="1" l="1"/>
  <c r="V85" i="1" s="1"/>
  <c r="S84" i="1"/>
  <c r="J85" i="1" l="1"/>
  <c r="L85" i="1" l="1"/>
  <c r="I85" i="1"/>
  <c r="U86" i="1" s="1"/>
  <c r="S85" i="1" l="1"/>
  <c r="K86" i="1"/>
  <c r="V86" i="1" l="1"/>
  <c r="J86" i="1" s="1"/>
  <c r="L86" i="1" l="1"/>
  <c r="I86" i="1"/>
  <c r="U87" i="1" s="1"/>
  <c r="K87" i="1" l="1"/>
  <c r="D20" i="1" s="1"/>
  <c r="S86" i="1"/>
  <c r="V87" i="1"/>
  <c r="C20" i="1" s="1"/>
  <c r="J87" i="1" l="1"/>
  <c r="L87" i="1" l="1"/>
  <c r="E20" i="1" s="1"/>
  <c r="I87" i="1"/>
  <c r="U88" i="1" s="1"/>
  <c r="S87" i="1" l="1"/>
  <c r="K88" i="1"/>
  <c r="B20" i="1"/>
  <c r="V88" i="1" l="1"/>
  <c r="J88" i="1" s="1"/>
  <c r="L88" i="1" l="1"/>
  <c r="I88" i="1"/>
  <c r="U89" i="1" s="1"/>
  <c r="K89" i="1" l="1"/>
  <c r="V89" i="1" s="1"/>
  <c r="S88" i="1"/>
  <c r="J89" i="1"/>
  <c r="L89" i="1" s="1"/>
  <c r="I89" i="1" l="1"/>
  <c r="U90" i="1" s="1"/>
  <c r="S89" i="1" l="1"/>
  <c r="K90" i="1"/>
  <c r="V90" i="1"/>
  <c r="J90" i="1" s="1"/>
  <c r="L90" i="1" s="1"/>
  <c r="I90" i="1" l="1"/>
  <c r="U91" i="1" s="1"/>
  <c r="K91" i="1" l="1"/>
  <c r="V91" i="1" s="1"/>
  <c r="S90" i="1"/>
  <c r="J91" i="1" l="1"/>
  <c r="L91" i="1" l="1"/>
  <c r="I91" i="1"/>
  <c r="U92" i="1" s="1"/>
  <c r="S91" i="1" l="1"/>
  <c r="K92" i="1"/>
  <c r="V92" i="1" l="1"/>
  <c r="J92" i="1" s="1"/>
  <c r="L92" i="1" l="1"/>
  <c r="I92" i="1"/>
  <c r="K93" i="1" l="1"/>
  <c r="S92" i="1"/>
  <c r="R93" i="1"/>
  <c r="V93" i="1" s="1"/>
  <c r="U93" i="1" l="1"/>
  <c r="J93" i="1" s="1"/>
  <c r="L93" i="1" l="1"/>
  <c r="I93" i="1"/>
  <c r="U94" i="1" s="1"/>
  <c r="K94" i="1" l="1"/>
  <c r="S93" i="1"/>
  <c r="V94" i="1" l="1"/>
  <c r="J94" i="1" s="1"/>
  <c r="L94" i="1" l="1"/>
  <c r="I94" i="1"/>
  <c r="U95" i="1" s="1"/>
  <c r="K95" i="1" l="1"/>
  <c r="V95" i="1" s="1"/>
  <c r="S94" i="1"/>
  <c r="J95" i="1" l="1"/>
  <c r="L95" i="1" l="1"/>
  <c r="I95" i="1"/>
  <c r="U96" i="1" s="1"/>
  <c r="K96" i="1" l="1"/>
  <c r="V96" i="1" s="1"/>
  <c r="S95" i="1"/>
  <c r="J96" i="1" l="1"/>
  <c r="L96" i="1" l="1"/>
  <c r="I96" i="1"/>
  <c r="S96" i="1" l="1"/>
  <c r="K97" i="1"/>
  <c r="R97" i="1"/>
  <c r="R379" i="1" s="1"/>
  <c r="R380" i="1" s="1"/>
  <c r="F51" i="1" s="1"/>
  <c r="U97" i="1" l="1"/>
  <c r="V97" i="1"/>
  <c r="J97" i="1" s="1"/>
  <c r="L97" i="1" l="1"/>
  <c r="I97" i="1"/>
  <c r="U98" i="1" s="1"/>
  <c r="S97" i="1" l="1"/>
  <c r="K98" i="1"/>
  <c r="V98" i="1" l="1"/>
  <c r="J98" i="1" s="1"/>
  <c r="L98" i="1" l="1"/>
  <c r="I98" i="1"/>
  <c r="U99" i="1" s="1"/>
  <c r="S98" i="1" l="1"/>
  <c r="K99" i="1"/>
  <c r="D21" i="1" s="1"/>
  <c r="V99" i="1"/>
  <c r="C21" i="1" s="1"/>
  <c r="J99" i="1" l="1"/>
  <c r="L99" i="1" s="1"/>
  <c r="E21" i="1" s="1"/>
  <c r="I99" i="1" l="1"/>
  <c r="S99" i="1" l="1"/>
  <c r="U100" i="1"/>
  <c r="B21" i="1"/>
  <c r="K100" i="1"/>
  <c r="V100" i="1" l="1"/>
  <c r="J100" i="1" s="1"/>
  <c r="L100" i="1" l="1"/>
  <c r="I100" i="1"/>
  <c r="U101" i="1" s="1"/>
  <c r="K101" i="1" l="1"/>
  <c r="V101" i="1" s="1"/>
  <c r="J101" i="1"/>
  <c r="S100" i="1"/>
  <c r="L101" i="1" l="1"/>
  <c r="I101" i="1"/>
  <c r="U102" i="1" s="1"/>
  <c r="K102" i="1" l="1"/>
  <c r="V102" i="1" s="1"/>
  <c r="J102" i="1" s="1"/>
  <c r="I102" i="1" s="1"/>
  <c r="U103" i="1" s="1"/>
  <c r="S101" i="1"/>
  <c r="L102" i="1" l="1"/>
  <c r="S102" i="1"/>
  <c r="K103" i="1"/>
  <c r="V103" i="1" s="1"/>
  <c r="J103" i="1" l="1"/>
  <c r="L103" i="1" s="1"/>
  <c r="I103" i="1" l="1"/>
  <c r="S103" i="1" l="1"/>
  <c r="U104" i="1"/>
  <c r="K104" i="1"/>
  <c r="V104" i="1" s="1"/>
  <c r="J104" i="1" s="1"/>
  <c r="L104" i="1" l="1"/>
  <c r="I104" i="1"/>
  <c r="U105" i="1" s="1"/>
  <c r="S104" i="1" l="1"/>
  <c r="K105" i="1"/>
  <c r="V105" i="1" s="1"/>
  <c r="J105" i="1"/>
  <c r="L105" i="1" s="1"/>
  <c r="I105" i="1" l="1"/>
  <c r="U106" i="1" s="1"/>
  <c r="K106" i="1" l="1"/>
  <c r="V106" i="1" s="1"/>
  <c r="S105" i="1"/>
  <c r="J106" i="1" l="1"/>
  <c r="L106" i="1" l="1"/>
  <c r="I106" i="1"/>
  <c r="U107" i="1" s="1"/>
  <c r="S106" i="1" l="1"/>
  <c r="K107" i="1"/>
  <c r="V107" i="1" s="1"/>
  <c r="J107" i="1" l="1"/>
  <c r="L107" i="1" s="1"/>
  <c r="I107" i="1" l="1"/>
  <c r="S107" i="1" l="1"/>
  <c r="U108" i="1"/>
  <c r="K108" i="1"/>
  <c r="V108" i="1" l="1"/>
  <c r="J108" i="1" s="1"/>
  <c r="L108" i="1" s="1"/>
  <c r="I108" i="1" l="1"/>
  <c r="K109" i="1" l="1"/>
  <c r="V109" i="1" s="1"/>
  <c r="U109" i="1"/>
  <c r="S108" i="1"/>
  <c r="J109" i="1" l="1"/>
  <c r="L109" i="1" s="1"/>
  <c r="I109" i="1"/>
  <c r="K110" i="1" l="1"/>
  <c r="V110" i="1" s="1"/>
  <c r="U110" i="1"/>
  <c r="S109" i="1"/>
  <c r="J110" i="1"/>
  <c r="L110" i="1" l="1"/>
  <c r="I110" i="1"/>
  <c r="U111" i="1" s="1"/>
  <c r="S110" i="1" l="1"/>
  <c r="K111" i="1"/>
  <c r="D22" i="1" s="1"/>
  <c r="V111" i="1" l="1"/>
  <c r="C22" i="1" s="1"/>
  <c r="J111" i="1" l="1"/>
  <c r="L111" i="1" s="1"/>
  <c r="E22" i="1" s="1"/>
  <c r="I111" i="1" l="1"/>
  <c r="K112" i="1" l="1"/>
  <c r="U112" i="1"/>
  <c r="S111" i="1"/>
  <c r="B22" i="1"/>
  <c r="V112" i="1"/>
  <c r="J112" i="1" l="1"/>
  <c r="L112" i="1" l="1"/>
  <c r="I112" i="1"/>
  <c r="U113" i="1" s="1"/>
  <c r="S112" i="1" l="1"/>
  <c r="K113" i="1"/>
  <c r="V113" i="1" s="1"/>
  <c r="J113" i="1" s="1"/>
  <c r="L113" i="1" l="1"/>
  <c r="I113" i="1"/>
  <c r="U114" i="1" s="1"/>
  <c r="K114" i="1" l="1"/>
  <c r="S113" i="1"/>
  <c r="V114" i="1"/>
  <c r="J114" i="1" s="1"/>
  <c r="I114" i="1" s="1"/>
  <c r="U115" i="1" s="1"/>
  <c r="L114" i="1" l="1"/>
  <c r="S114" i="1"/>
  <c r="K115" i="1"/>
  <c r="V115" i="1" s="1"/>
  <c r="J115" i="1" s="1"/>
  <c r="L115" i="1" s="1"/>
  <c r="I115" i="1" l="1"/>
  <c r="U116" i="1" s="1"/>
  <c r="K116" i="1" l="1"/>
  <c r="V116" i="1" s="1"/>
  <c r="S115" i="1"/>
  <c r="J116" i="1" l="1"/>
  <c r="L116" i="1" l="1"/>
  <c r="I116" i="1"/>
  <c r="U117" i="1" s="1"/>
  <c r="S116" i="1" l="1"/>
  <c r="K117" i="1"/>
  <c r="V117" i="1" s="1"/>
  <c r="J117" i="1" l="1"/>
  <c r="L117" i="1" s="1"/>
  <c r="I117" i="1" l="1"/>
  <c r="K118" i="1" l="1"/>
  <c r="V118" i="1" s="1"/>
  <c r="U118" i="1"/>
  <c r="S117" i="1"/>
  <c r="J118" i="1"/>
  <c r="L118" i="1" l="1"/>
  <c r="I118" i="1"/>
  <c r="U119" i="1" s="1"/>
  <c r="S118" i="1" l="1"/>
  <c r="K119" i="1"/>
  <c r="V119" i="1" s="1"/>
  <c r="J119" i="1" l="1"/>
  <c r="L119" i="1" s="1"/>
  <c r="I119" i="1" l="1"/>
  <c r="S119" i="1" l="1"/>
  <c r="U120" i="1"/>
  <c r="K120" i="1"/>
  <c r="V120" i="1" s="1"/>
  <c r="J120" i="1" s="1"/>
  <c r="L120" i="1" l="1"/>
  <c r="I120" i="1"/>
  <c r="U121" i="1" s="1"/>
  <c r="K121" i="1" l="1"/>
  <c r="V121" i="1" s="1"/>
  <c r="J121" i="1" s="1"/>
  <c r="L121" i="1" s="1"/>
  <c r="S120" i="1"/>
  <c r="I121" i="1" l="1"/>
  <c r="U122" i="1" s="1"/>
  <c r="K122" i="1" l="1"/>
  <c r="S121" i="1"/>
  <c r="V122" i="1" l="1"/>
  <c r="J122" i="1" s="1"/>
  <c r="L122" i="1" l="1"/>
  <c r="I122" i="1"/>
  <c r="U123" i="1" s="1"/>
  <c r="S122" i="1" l="1"/>
  <c r="K123" i="1"/>
  <c r="D23" i="1" s="1"/>
  <c r="V123" i="1" l="1"/>
  <c r="C23" i="1" s="1"/>
  <c r="J123" i="1"/>
  <c r="L123" i="1" l="1"/>
  <c r="E23" i="1" s="1"/>
  <c r="I123" i="1"/>
  <c r="U124" i="1" s="1"/>
  <c r="K124" i="1" l="1"/>
  <c r="V124" i="1" s="1"/>
  <c r="B23" i="1"/>
  <c r="S123" i="1"/>
  <c r="J124" i="1" l="1"/>
  <c r="L124" i="1" l="1"/>
  <c r="I124" i="1"/>
  <c r="U125" i="1" s="1"/>
  <c r="K125" i="1" l="1"/>
  <c r="V125" i="1" s="1"/>
  <c r="S124" i="1"/>
  <c r="J125" i="1"/>
  <c r="L125" i="1" s="1"/>
  <c r="I125" i="1" l="1"/>
  <c r="U126" i="1" s="1"/>
  <c r="K126" i="1" l="1"/>
  <c r="V126" i="1" s="1"/>
  <c r="S125" i="1"/>
  <c r="J126" i="1" l="1"/>
  <c r="L126" i="1" l="1"/>
  <c r="I126" i="1"/>
  <c r="U127" i="1" s="1"/>
  <c r="S126" i="1" l="1"/>
  <c r="K127" i="1"/>
  <c r="V127" i="1" s="1"/>
  <c r="J127" i="1"/>
  <c r="L127" i="1" s="1"/>
  <c r="I127" i="1" l="1"/>
  <c r="U128" i="1" s="1"/>
  <c r="K128" i="1" l="1"/>
  <c r="V128" i="1" s="1"/>
  <c r="S127" i="1"/>
  <c r="J128" i="1" l="1"/>
  <c r="L128" i="1" l="1"/>
  <c r="I128" i="1"/>
  <c r="U129" i="1" s="1"/>
  <c r="S128" i="1" l="1"/>
  <c r="K129" i="1"/>
  <c r="V129" i="1" s="1"/>
  <c r="J129" i="1"/>
  <c r="L129" i="1" s="1"/>
  <c r="I129" i="1" l="1"/>
  <c r="U130" i="1" s="1"/>
  <c r="K130" i="1" l="1"/>
  <c r="V130" i="1" s="1"/>
  <c r="S129" i="1"/>
  <c r="J130" i="1" l="1"/>
  <c r="L130" i="1" l="1"/>
  <c r="I130" i="1"/>
  <c r="U131" i="1" s="1"/>
  <c r="S130" i="1" l="1"/>
  <c r="K131" i="1"/>
  <c r="V131" i="1" s="1"/>
  <c r="J131" i="1"/>
  <c r="L131" i="1" s="1"/>
  <c r="I131" i="1" l="1"/>
  <c r="U132" i="1" s="1"/>
  <c r="S131" i="1" l="1"/>
  <c r="K132" i="1"/>
  <c r="V132" i="1" l="1"/>
  <c r="J132" i="1" s="1"/>
  <c r="L132" i="1" l="1"/>
  <c r="I132" i="1"/>
  <c r="U133" i="1" s="1"/>
  <c r="S132" i="1" l="1"/>
  <c r="K133" i="1"/>
  <c r="V133" i="1" s="1"/>
  <c r="J133" i="1" l="1"/>
  <c r="L133" i="1" s="1"/>
  <c r="I133" i="1" l="1"/>
  <c r="S133" i="1" l="1"/>
  <c r="U134" i="1"/>
  <c r="K134" i="1"/>
  <c r="V134" i="1"/>
  <c r="J134" i="1" s="1"/>
  <c r="L134" i="1" l="1"/>
  <c r="I134" i="1"/>
  <c r="S134" i="1" l="1"/>
  <c r="K135" i="1"/>
  <c r="D24" i="1" s="1"/>
  <c r="U135" i="1" l="1"/>
  <c r="V135" i="1"/>
  <c r="C24" i="1" s="1"/>
  <c r="J135" i="1" l="1"/>
  <c r="L135" i="1" l="1"/>
  <c r="E24" i="1" s="1"/>
  <c r="I135" i="1"/>
  <c r="U136" i="1" s="1"/>
  <c r="B24" i="1" l="1"/>
  <c r="S135" i="1"/>
  <c r="K136" i="1"/>
  <c r="V136" i="1" l="1"/>
  <c r="J136" i="1" s="1"/>
  <c r="L136" i="1" l="1"/>
  <c r="I136" i="1"/>
  <c r="U137" i="1" s="1"/>
  <c r="K137" i="1" l="1"/>
  <c r="S136" i="1"/>
  <c r="V137" i="1" l="1"/>
  <c r="J137" i="1" s="1"/>
  <c r="L137" i="1" s="1"/>
  <c r="I137" i="1" l="1"/>
  <c r="S137" i="1" l="1"/>
  <c r="U138" i="1"/>
  <c r="K138" i="1"/>
  <c r="V138" i="1" s="1"/>
  <c r="J138" i="1" s="1"/>
  <c r="L138" i="1" s="1"/>
  <c r="I138" i="1" l="1"/>
  <c r="S138" i="1" l="1"/>
  <c r="U139" i="1"/>
  <c r="K139" i="1"/>
  <c r="V139" i="1" s="1"/>
  <c r="J139" i="1" l="1"/>
  <c r="L139" i="1" s="1"/>
  <c r="I139" i="1" l="1"/>
  <c r="K140" i="1" l="1"/>
  <c r="V140" i="1" s="1"/>
  <c r="U140" i="1"/>
  <c r="S139" i="1"/>
  <c r="J140" i="1" l="1"/>
  <c r="L140" i="1" s="1"/>
  <c r="I140" i="1"/>
  <c r="U141" i="1" s="1"/>
  <c r="K141" i="1" l="1"/>
  <c r="V141" i="1" s="1"/>
  <c r="S140" i="1"/>
  <c r="J141" i="1"/>
  <c r="L141" i="1" l="1"/>
  <c r="I141" i="1"/>
  <c r="U142" i="1" s="1"/>
  <c r="K142" i="1" l="1"/>
  <c r="S141" i="1"/>
  <c r="V142" i="1"/>
  <c r="J142" i="1" s="1"/>
  <c r="L142" i="1" s="1"/>
  <c r="I142" i="1" l="1"/>
  <c r="U143" i="1" s="1"/>
  <c r="K143" i="1" l="1"/>
  <c r="V143" i="1" s="1"/>
  <c r="J143" i="1" s="1"/>
  <c r="L143" i="1" s="1"/>
  <c r="S142" i="1"/>
  <c r="I143" i="1" l="1"/>
  <c r="U144" i="1" s="1"/>
  <c r="S143" i="1" l="1"/>
  <c r="K144" i="1"/>
  <c r="V144" i="1"/>
  <c r="J144" i="1" s="1"/>
  <c r="L144" i="1" l="1"/>
  <c r="I144" i="1"/>
  <c r="U145" i="1" s="1"/>
  <c r="S144" i="1" l="1"/>
  <c r="K145" i="1"/>
  <c r="V145" i="1" s="1"/>
  <c r="J145" i="1" l="1"/>
  <c r="L145" i="1" l="1"/>
  <c r="I145" i="1"/>
  <c r="U146" i="1" s="1"/>
  <c r="S145" i="1" l="1"/>
  <c r="K146" i="1"/>
  <c r="V146" i="1" l="1"/>
  <c r="J146" i="1" s="1"/>
  <c r="L146" i="1" l="1"/>
  <c r="I146" i="1"/>
  <c r="U147" i="1" s="1"/>
  <c r="S146" i="1" l="1"/>
  <c r="K147" i="1"/>
  <c r="D25" i="1" s="1"/>
  <c r="V147" i="1" l="1"/>
  <c r="C25" i="1" s="1"/>
  <c r="J147" i="1" l="1"/>
  <c r="L147" i="1"/>
  <c r="E25" i="1" s="1"/>
  <c r="I147" i="1"/>
  <c r="U148" i="1" s="1"/>
  <c r="S147" i="1" l="1"/>
  <c r="K148" i="1"/>
  <c r="B25" i="1"/>
  <c r="V148" i="1"/>
  <c r="J148" i="1" s="1"/>
  <c r="L148" i="1" s="1"/>
  <c r="I148" i="1" l="1"/>
  <c r="U149" i="1" s="1"/>
  <c r="K149" i="1" l="1"/>
  <c r="V149" i="1" s="1"/>
  <c r="J149" i="1" s="1"/>
  <c r="L149" i="1" s="1"/>
  <c r="S148" i="1"/>
  <c r="I149" i="1" l="1"/>
  <c r="U150" i="1" s="1"/>
  <c r="K150" i="1" l="1"/>
  <c r="S149" i="1"/>
  <c r="V150" i="1"/>
  <c r="J150" i="1" s="1"/>
  <c r="L150" i="1" s="1"/>
  <c r="I150" i="1" l="1"/>
  <c r="U151" i="1" s="1"/>
  <c r="K151" i="1" l="1"/>
  <c r="V151" i="1" s="1"/>
  <c r="S150" i="1"/>
  <c r="J151" i="1" l="1"/>
  <c r="L151" i="1" l="1"/>
  <c r="I151" i="1"/>
  <c r="U152" i="1" s="1"/>
  <c r="S151" i="1" l="1"/>
  <c r="K152" i="1"/>
  <c r="V152" i="1" l="1"/>
  <c r="J152" i="1" s="1"/>
  <c r="L152" i="1" l="1"/>
  <c r="I152" i="1"/>
  <c r="U153" i="1" s="1"/>
  <c r="K153" i="1" l="1"/>
  <c r="V153" i="1" s="1"/>
  <c r="S152" i="1"/>
  <c r="J153" i="1" l="1"/>
  <c r="L153" i="1" l="1"/>
  <c r="I153" i="1"/>
  <c r="U154" i="1" s="1"/>
  <c r="S153" i="1" l="1"/>
  <c r="K154" i="1"/>
  <c r="V154" i="1" l="1"/>
  <c r="J154" i="1" s="1"/>
  <c r="L154" i="1" l="1"/>
  <c r="I154" i="1"/>
  <c r="U155" i="1" s="1"/>
  <c r="S154" i="1" l="1"/>
  <c r="K155" i="1"/>
  <c r="V155" i="1" s="1"/>
  <c r="J155" i="1" l="1"/>
  <c r="L155" i="1" l="1"/>
  <c r="I155" i="1"/>
  <c r="U156" i="1" s="1"/>
  <c r="S155" i="1" l="1"/>
  <c r="K156" i="1"/>
  <c r="V156" i="1" l="1"/>
  <c r="J156" i="1" s="1"/>
  <c r="I156" i="1" l="1"/>
  <c r="U157" i="1" s="1"/>
  <c r="L156" i="1"/>
  <c r="K157" i="1" l="1"/>
  <c r="V157" i="1" s="1"/>
  <c r="J157" i="1" s="1"/>
  <c r="L157" i="1" s="1"/>
  <c r="S156" i="1"/>
  <c r="I157" i="1" l="1"/>
  <c r="U158" i="1" s="1"/>
  <c r="S157" i="1" l="1"/>
  <c r="K158" i="1"/>
  <c r="V158" i="1" l="1"/>
  <c r="J158" i="1" s="1"/>
  <c r="L158" i="1" l="1"/>
  <c r="I158" i="1"/>
  <c r="U159" i="1" s="1"/>
  <c r="K159" i="1" l="1"/>
  <c r="D26" i="1" s="1"/>
  <c r="S158" i="1"/>
  <c r="V159" i="1" l="1"/>
  <c r="C26" i="1" s="1"/>
  <c r="J159" i="1"/>
  <c r="L159" i="1" l="1"/>
  <c r="E26" i="1" s="1"/>
  <c r="I159" i="1"/>
  <c r="U160" i="1" s="1"/>
  <c r="K160" i="1" l="1"/>
  <c r="S159" i="1"/>
  <c r="B26" i="1"/>
  <c r="V160" i="1" l="1"/>
  <c r="J160" i="1" s="1"/>
  <c r="L160" i="1" l="1"/>
  <c r="I160" i="1"/>
  <c r="U161" i="1" s="1"/>
  <c r="S160" i="1" l="1"/>
  <c r="K161" i="1"/>
  <c r="V161" i="1" s="1"/>
  <c r="J161" i="1" s="1"/>
  <c r="L161" i="1" l="1"/>
  <c r="I161" i="1"/>
  <c r="U162" i="1" s="1"/>
  <c r="K162" i="1"/>
  <c r="V162" i="1" s="1"/>
  <c r="J162" i="1" s="1"/>
  <c r="L162" i="1" s="1"/>
  <c r="S161" i="1" l="1"/>
  <c r="I162" i="1"/>
  <c r="U163" i="1" s="1"/>
  <c r="K163" i="1" l="1"/>
  <c r="V163" i="1" s="1"/>
  <c r="J163" i="1" s="1"/>
  <c r="L163" i="1" s="1"/>
  <c r="S162" i="1"/>
  <c r="I163" i="1" l="1"/>
  <c r="U164" i="1" s="1"/>
  <c r="K164" i="1" l="1"/>
  <c r="S163" i="1"/>
  <c r="V164" i="1"/>
  <c r="J164" i="1" s="1"/>
  <c r="L164" i="1" s="1"/>
  <c r="I164" i="1" l="1"/>
  <c r="U165" i="1" s="1"/>
  <c r="S164" i="1" l="1"/>
  <c r="K165" i="1"/>
  <c r="V165" i="1" s="1"/>
  <c r="J165" i="1" s="1"/>
  <c r="L165" i="1" s="1"/>
  <c r="I165" i="1" l="1"/>
  <c r="K166" i="1" l="1"/>
  <c r="U166" i="1"/>
  <c r="V166" i="1"/>
  <c r="J166" i="1" s="1"/>
  <c r="I166" i="1" s="1"/>
  <c r="U167" i="1" s="1"/>
  <c r="S165" i="1"/>
  <c r="L166" i="1" l="1"/>
  <c r="S166" i="1"/>
  <c r="K167" i="1"/>
  <c r="V167" i="1" s="1"/>
  <c r="J167" i="1"/>
  <c r="L167" i="1" l="1"/>
  <c r="I167" i="1"/>
  <c r="S167" i="1" l="1"/>
  <c r="U168" i="1"/>
  <c r="K168" i="1"/>
  <c r="V168" i="1" l="1"/>
  <c r="J168" i="1" s="1"/>
  <c r="I168" i="1" s="1"/>
  <c r="U169" i="1" s="1"/>
  <c r="L168" i="1" l="1"/>
  <c r="S168" i="1"/>
  <c r="K169" i="1"/>
  <c r="V169" i="1" s="1"/>
  <c r="J169" i="1"/>
  <c r="L169" i="1" s="1"/>
  <c r="I169" i="1" l="1"/>
  <c r="U170" i="1" s="1"/>
  <c r="K170" i="1" l="1"/>
  <c r="S169" i="1"/>
  <c r="V170" i="1" l="1"/>
  <c r="J170" i="1" s="1"/>
  <c r="L170" i="1" l="1"/>
  <c r="I170" i="1"/>
  <c r="U171" i="1" s="1"/>
  <c r="K171" i="1" l="1"/>
  <c r="D27" i="1" s="1"/>
  <c r="S170" i="1"/>
  <c r="V171" i="1" l="1"/>
  <c r="C27" i="1" s="1"/>
  <c r="J171" i="1" l="1"/>
  <c r="L171" i="1" s="1"/>
  <c r="E27" i="1" s="1"/>
  <c r="I171" i="1" l="1"/>
  <c r="K172" i="1" l="1"/>
  <c r="U172" i="1"/>
  <c r="S171" i="1"/>
  <c r="B27" i="1"/>
  <c r="V172" i="1"/>
  <c r="J172" i="1" s="1"/>
  <c r="L172" i="1" l="1"/>
  <c r="I172" i="1"/>
  <c r="U173" i="1" s="1"/>
  <c r="K173" i="1" l="1"/>
  <c r="V173" i="1" s="1"/>
  <c r="S172" i="1"/>
  <c r="J173" i="1"/>
  <c r="L173" i="1" s="1"/>
  <c r="I173" i="1" l="1"/>
  <c r="U174" i="1" s="1"/>
  <c r="K174" i="1" l="1"/>
  <c r="S173" i="1"/>
  <c r="V174" i="1" l="1"/>
  <c r="J174" i="1" s="1"/>
  <c r="L174" i="1" l="1"/>
  <c r="I174" i="1"/>
  <c r="U175" i="1" s="1"/>
  <c r="S174" i="1" l="1"/>
  <c r="K175" i="1"/>
  <c r="V175" i="1" s="1"/>
  <c r="J175" i="1" l="1"/>
  <c r="L175" i="1" s="1"/>
  <c r="I175" i="1" l="1"/>
  <c r="S175" i="1" l="1"/>
  <c r="U176" i="1"/>
  <c r="K176" i="1"/>
  <c r="V176" i="1"/>
  <c r="J176" i="1" s="1"/>
  <c r="L176" i="1" l="1"/>
  <c r="I176" i="1"/>
  <c r="U177" i="1" s="1"/>
  <c r="K177" i="1" l="1"/>
  <c r="V177" i="1" s="1"/>
  <c r="S176" i="1"/>
  <c r="J177" i="1"/>
  <c r="L177" i="1" s="1"/>
  <c r="I177" i="1" l="1"/>
  <c r="U178" i="1" s="1"/>
  <c r="S177" i="1" l="1"/>
  <c r="K178" i="1"/>
  <c r="V178" i="1" l="1"/>
  <c r="J178" i="1" s="1"/>
  <c r="I178" i="1" s="1"/>
  <c r="U179" i="1" s="1"/>
  <c r="L178" i="1" l="1"/>
  <c r="K179" i="1"/>
  <c r="V179" i="1" s="1"/>
  <c r="S178" i="1"/>
  <c r="J179" i="1"/>
  <c r="L179" i="1" s="1"/>
  <c r="I179" i="1" l="1"/>
  <c r="U180" i="1" s="1"/>
  <c r="K180" i="1" l="1"/>
  <c r="S179" i="1"/>
  <c r="V180" i="1" l="1"/>
  <c r="J180" i="1" s="1"/>
  <c r="L180" i="1" l="1"/>
  <c r="I180" i="1"/>
  <c r="K181" i="1" l="1"/>
  <c r="V181" i="1" s="1"/>
  <c r="U181" i="1"/>
  <c r="S180" i="1"/>
  <c r="J181" i="1"/>
  <c r="L181" i="1" s="1"/>
  <c r="I181" i="1" l="1"/>
  <c r="K182" i="1" l="1"/>
  <c r="U182" i="1"/>
  <c r="S181" i="1"/>
  <c r="V182" i="1"/>
  <c r="J182" i="1" s="1"/>
  <c r="L182" i="1" l="1"/>
  <c r="I182" i="1"/>
  <c r="K183" i="1" l="1"/>
  <c r="D28" i="1" s="1"/>
  <c r="U183" i="1"/>
  <c r="S182" i="1"/>
  <c r="V183" i="1"/>
  <c r="C28" i="1" s="1"/>
  <c r="J183" i="1" l="1"/>
  <c r="L183" i="1" s="1"/>
  <c r="E28" i="1" s="1"/>
  <c r="I183" i="1" l="1"/>
  <c r="K184" i="1" l="1"/>
  <c r="U184" i="1"/>
  <c r="B28" i="1"/>
  <c r="S183" i="1"/>
  <c r="V184" i="1"/>
  <c r="J184" i="1" l="1"/>
  <c r="L184" i="1"/>
  <c r="I184" i="1"/>
  <c r="U185" i="1" s="1"/>
  <c r="K185" i="1" l="1"/>
  <c r="V185" i="1" s="1"/>
  <c r="S184" i="1"/>
  <c r="J185" i="1" l="1"/>
  <c r="L185" i="1" l="1"/>
  <c r="I185" i="1"/>
  <c r="U186" i="1" s="1"/>
  <c r="K186" i="1" l="1"/>
  <c r="S185" i="1"/>
  <c r="V186" i="1" l="1"/>
  <c r="J186" i="1" s="1"/>
  <c r="L186" i="1" l="1"/>
  <c r="I186" i="1"/>
  <c r="U187" i="1" s="1"/>
  <c r="K187" i="1" l="1"/>
  <c r="V187" i="1" s="1"/>
  <c r="S186" i="1"/>
  <c r="J187" i="1" l="1"/>
  <c r="L187" i="1" s="1"/>
  <c r="I187" i="1" l="1"/>
  <c r="S187" i="1" l="1"/>
  <c r="U188" i="1"/>
  <c r="K188" i="1"/>
  <c r="V188" i="1"/>
  <c r="J188" i="1" s="1"/>
  <c r="L188" i="1" l="1"/>
  <c r="I188" i="1"/>
  <c r="U189" i="1" s="1"/>
  <c r="K189" i="1" l="1"/>
  <c r="V189" i="1" s="1"/>
  <c r="S188" i="1"/>
  <c r="J189" i="1" l="1"/>
  <c r="L189" i="1" s="1"/>
  <c r="I189" i="1" l="1"/>
  <c r="S189" i="1" l="1"/>
  <c r="U190" i="1"/>
  <c r="K190" i="1"/>
  <c r="V190" i="1" l="1"/>
  <c r="J190" i="1" s="1"/>
  <c r="I190" i="1" s="1"/>
  <c r="U191" i="1" s="1"/>
  <c r="L190" i="1" l="1"/>
  <c r="K191" i="1"/>
  <c r="V191" i="1" s="1"/>
  <c r="J191" i="1" s="1"/>
  <c r="L191" i="1" s="1"/>
  <c r="S190" i="1"/>
  <c r="I191" i="1" l="1"/>
  <c r="U192" i="1" s="1"/>
  <c r="S191" i="1" l="1"/>
  <c r="K192" i="1"/>
  <c r="V192" i="1" l="1"/>
  <c r="J192" i="1" s="1"/>
  <c r="L192" i="1" l="1"/>
  <c r="I192" i="1"/>
  <c r="U193" i="1" s="1"/>
  <c r="S192" i="1" l="1"/>
  <c r="K193" i="1"/>
  <c r="V193" i="1" s="1"/>
  <c r="J193" i="1" s="1"/>
  <c r="L193" i="1" s="1"/>
  <c r="I193" i="1" l="1"/>
  <c r="U194" i="1" s="1"/>
  <c r="K194" i="1" l="1"/>
  <c r="S193" i="1"/>
  <c r="V194" i="1" l="1"/>
  <c r="J194" i="1" s="1"/>
  <c r="L194" i="1" l="1"/>
  <c r="I194" i="1"/>
  <c r="U195" i="1" s="1"/>
  <c r="S194" i="1" l="1"/>
  <c r="K195" i="1"/>
  <c r="D29" i="1" s="1"/>
  <c r="V195" i="1"/>
  <c r="C29" i="1" s="1"/>
  <c r="J195" i="1" l="1"/>
  <c r="L195" i="1" s="1"/>
  <c r="E29" i="1" s="1"/>
  <c r="I195" i="1" l="1"/>
  <c r="K196" i="1" l="1"/>
  <c r="U196" i="1"/>
  <c r="S195" i="1"/>
  <c r="B29" i="1"/>
  <c r="V196" i="1"/>
  <c r="J196" i="1" s="1"/>
  <c r="L196" i="1" l="1"/>
  <c r="I196" i="1"/>
  <c r="U197" i="1" s="1"/>
  <c r="S196" i="1" l="1"/>
  <c r="K197" i="1"/>
  <c r="V197" i="1" s="1"/>
  <c r="J197" i="1" l="1"/>
  <c r="L197" i="1" s="1"/>
  <c r="I197" i="1" l="1"/>
  <c r="K198" i="1" l="1"/>
  <c r="U198" i="1"/>
  <c r="S197" i="1"/>
  <c r="V198" i="1"/>
  <c r="J198" i="1" s="1"/>
  <c r="L198" i="1" l="1"/>
  <c r="I198" i="1"/>
  <c r="K199" i="1" l="1"/>
  <c r="V199" i="1" s="1"/>
  <c r="U199" i="1"/>
  <c r="S198" i="1"/>
  <c r="J199" i="1"/>
  <c r="L199" i="1" s="1"/>
  <c r="I199" i="1" l="1"/>
  <c r="S199" i="1" l="1"/>
  <c r="U200" i="1"/>
  <c r="K200" i="1"/>
  <c r="V200" i="1"/>
  <c r="J200" i="1" s="1"/>
  <c r="L200" i="1" l="1"/>
  <c r="I200" i="1"/>
  <c r="U201" i="1" s="1"/>
  <c r="K201" i="1" l="1"/>
  <c r="V201" i="1" s="1"/>
  <c r="S200" i="1"/>
  <c r="J201" i="1"/>
  <c r="L201" i="1" s="1"/>
  <c r="I201" i="1" l="1"/>
  <c r="U202" i="1" s="1"/>
  <c r="K202" i="1" l="1"/>
  <c r="S201" i="1"/>
  <c r="V202" i="1" l="1"/>
  <c r="J202" i="1" s="1"/>
  <c r="L202" i="1" l="1"/>
  <c r="I202" i="1"/>
  <c r="U203" i="1" s="1"/>
  <c r="K203" i="1" l="1"/>
  <c r="V203" i="1" s="1"/>
  <c r="S202" i="1"/>
  <c r="J203" i="1"/>
  <c r="L203" i="1" s="1"/>
  <c r="I203" i="1" l="1"/>
  <c r="U204" i="1" s="1"/>
  <c r="K204" i="1" l="1"/>
  <c r="S203" i="1"/>
  <c r="V204" i="1" l="1"/>
  <c r="J204" i="1" s="1"/>
  <c r="L204" i="1" s="1"/>
  <c r="I204" i="1" l="1"/>
  <c r="S204" i="1" l="1"/>
  <c r="U205" i="1"/>
  <c r="K205" i="1"/>
  <c r="V205" i="1" s="1"/>
  <c r="J205" i="1" l="1"/>
  <c r="L205" i="1" s="1"/>
  <c r="I205" i="1" l="1"/>
  <c r="S205" i="1" l="1"/>
  <c r="U206" i="1"/>
  <c r="K206" i="1"/>
  <c r="V206" i="1"/>
  <c r="J206" i="1" s="1"/>
  <c r="I206" i="1" s="1"/>
  <c r="U207" i="1" s="1"/>
  <c r="L206" i="1" l="1"/>
  <c r="S206" i="1"/>
  <c r="K207" i="1"/>
  <c r="D30" i="1" s="1"/>
  <c r="V207" i="1" l="1"/>
  <c r="C30" i="1" s="1"/>
  <c r="J207" i="1" l="1"/>
  <c r="I207" i="1" s="1"/>
  <c r="U208" i="1" s="1"/>
  <c r="L207" i="1" l="1"/>
  <c r="E30" i="1" s="1"/>
  <c r="K208" i="1"/>
  <c r="B30" i="1"/>
  <c r="S207" i="1"/>
  <c r="V208" i="1" l="1"/>
  <c r="J208" i="1" s="1"/>
  <c r="L208" i="1" l="1"/>
  <c r="I208" i="1"/>
  <c r="U209" i="1" s="1"/>
  <c r="K209" i="1" l="1"/>
  <c r="V209" i="1" s="1"/>
  <c r="S208" i="1"/>
  <c r="J209" i="1" l="1"/>
  <c r="L209" i="1" l="1"/>
  <c r="I209" i="1"/>
  <c r="U210" i="1" s="1"/>
  <c r="K210" i="1" l="1"/>
  <c r="S209" i="1"/>
  <c r="V210" i="1" l="1"/>
  <c r="J210" i="1" s="1"/>
  <c r="L210" i="1" l="1"/>
  <c r="I210" i="1"/>
  <c r="U211" i="1" s="1"/>
  <c r="S210" i="1" l="1"/>
  <c r="K211" i="1"/>
  <c r="V211" i="1" s="1"/>
  <c r="J211" i="1" s="1"/>
  <c r="L211" i="1" s="1"/>
  <c r="I211" i="1" l="1"/>
  <c r="U212" i="1" s="1"/>
  <c r="S211" i="1" l="1"/>
  <c r="K212" i="1"/>
  <c r="V212" i="1"/>
  <c r="J212" i="1" l="1"/>
  <c r="L212" i="1" l="1"/>
  <c r="I212" i="1"/>
  <c r="U213" i="1" s="1"/>
  <c r="S212" i="1" l="1"/>
  <c r="K213" i="1"/>
  <c r="V213" i="1" s="1"/>
  <c r="J213" i="1" s="1"/>
  <c r="L213" i="1" s="1"/>
  <c r="I213" i="1" l="1"/>
  <c r="U214" i="1" s="1"/>
  <c r="K214" i="1" l="1"/>
  <c r="S213" i="1"/>
  <c r="V214" i="1" l="1"/>
  <c r="J214" i="1" s="1"/>
  <c r="L214" i="1" l="1"/>
  <c r="I214" i="1"/>
  <c r="U215" i="1" s="1"/>
  <c r="K215" i="1" l="1"/>
  <c r="V215" i="1" s="1"/>
  <c r="S214" i="1"/>
  <c r="J215" i="1"/>
  <c r="L215" i="1" s="1"/>
  <c r="I215" i="1" l="1"/>
  <c r="U216" i="1" s="1"/>
  <c r="K216" i="1" l="1"/>
  <c r="S215" i="1"/>
  <c r="V216" i="1" l="1"/>
  <c r="J216" i="1" s="1"/>
  <c r="L216" i="1" l="1"/>
  <c r="I216" i="1"/>
  <c r="U217" i="1" s="1"/>
  <c r="K217" i="1" l="1"/>
  <c r="S216" i="1"/>
  <c r="V217" i="1" l="1"/>
  <c r="J217" i="1" s="1"/>
  <c r="L217" i="1" l="1"/>
  <c r="I217" i="1"/>
  <c r="U218" i="1" s="1"/>
  <c r="K218" i="1" l="1"/>
  <c r="S217" i="1"/>
  <c r="V218" i="1"/>
  <c r="J218" i="1" l="1"/>
  <c r="L218" i="1" s="1"/>
  <c r="I218" i="1" l="1"/>
  <c r="S218" i="1" l="1"/>
  <c r="U219" i="1"/>
  <c r="K219" i="1"/>
  <c r="D31" i="1" s="1"/>
  <c r="V219" i="1"/>
  <c r="C31" i="1" s="1"/>
  <c r="J219" i="1" l="1"/>
  <c r="L219" i="1" s="1"/>
  <c r="E31" i="1" s="1"/>
  <c r="I219" i="1"/>
  <c r="S219" i="1" l="1"/>
  <c r="U220" i="1"/>
  <c r="K220" i="1"/>
  <c r="V220" i="1" s="1"/>
  <c r="J220" i="1" s="1"/>
  <c r="I220" i="1" s="1"/>
  <c r="U221" i="1" s="1"/>
  <c r="B31" i="1"/>
  <c r="L220" i="1" l="1"/>
  <c r="K221" i="1"/>
  <c r="V221" i="1" s="1"/>
  <c r="S220" i="1"/>
  <c r="J221" i="1"/>
  <c r="L221" i="1" s="1"/>
  <c r="I221" i="1" l="1"/>
  <c r="U222" i="1" s="1"/>
  <c r="K222" i="1" l="1"/>
  <c r="S221" i="1"/>
  <c r="V222" i="1" l="1"/>
  <c r="J222" i="1" s="1"/>
  <c r="L222" i="1" l="1"/>
  <c r="I222" i="1"/>
  <c r="U223" i="1" s="1"/>
  <c r="K223" i="1" l="1"/>
  <c r="V223" i="1" s="1"/>
  <c r="S222" i="1"/>
  <c r="J223" i="1"/>
  <c r="L223" i="1" s="1"/>
  <c r="I223" i="1" l="1"/>
  <c r="U224" i="1" s="1"/>
  <c r="S223" i="1" l="1"/>
  <c r="K224" i="1"/>
  <c r="V224" i="1"/>
  <c r="J224" i="1" l="1"/>
  <c r="L224" i="1" l="1"/>
  <c r="I224" i="1"/>
  <c r="U225" i="1" s="1"/>
  <c r="S224" i="1" l="1"/>
  <c r="K225" i="1"/>
  <c r="V225" i="1" s="1"/>
  <c r="J225" i="1" l="1"/>
  <c r="L225" i="1" l="1"/>
  <c r="I225" i="1"/>
  <c r="U226" i="1" s="1"/>
  <c r="K226" i="1" l="1"/>
  <c r="S225" i="1"/>
  <c r="V226" i="1"/>
  <c r="J226" i="1" s="1"/>
  <c r="L226" i="1" l="1"/>
  <c r="I226" i="1"/>
  <c r="U227" i="1" s="1"/>
  <c r="K227" i="1" l="1"/>
  <c r="V227" i="1" s="1"/>
  <c r="S226" i="1"/>
  <c r="J227" i="1" l="1"/>
  <c r="I227" i="1" s="1"/>
  <c r="U228" i="1" s="1"/>
  <c r="L227" i="1" l="1"/>
  <c r="K228" i="1"/>
  <c r="S227" i="1"/>
  <c r="V228" i="1"/>
  <c r="J228" i="1" s="1"/>
  <c r="I228" i="1" s="1"/>
  <c r="U229" i="1" s="1"/>
  <c r="L228" i="1" l="1"/>
  <c r="K229" i="1"/>
  <c r="V229" i="1" s="1"/>
  <c r="S228" i="1"/>
  <c r="J229" i="1"/>
  <c r="L229" i="1" s="1"/>
  <c r="I229" i="1" l="1"/>
  <c r="U230" i="1" s="1"/>
  <c r="S229" i="1" l="1"/>
  <c r="K230" i="1"/>
  <c r="V230" i="1" l="1"/>
  <c r="J230" i="1" s="1"/>
  <c r="L230" i="1" l="1"/>
  <c r="I230" i="1"/>
  <c r="U231" i="1" s="1"/>
  <c r="K231" i="1" l="1"/>
  <c r="D32" i="1" s="1"/>
  <c r="S230" i="1"/>
  <c r="V231" i="1" l="1"/>
  <c r="C32" i="1" s="1"/>
  <c r="J231" i="1" l="1"/>
  <c r="L231" i="1"/>
  <c r="E32" i="1" s="1"/>
  <c r="I231" i="1"/>
  <c r="U232" i="1" s="1"/>
  <c r="K232" i="1" l="1"/>
  <c r="S231" i="1"/>
  <c r="B32" i="1"/>
  <c r="V232" i="1" l="1"/>
  <c r="J232" i="1" s="1"/>
  <c r="L232" i="1" l="1"/>
  <c r="I232" i="1"/>
  <c r="U233" i="1" s="1"/>
  <c r="K233" i="1" l="1"/>
  <c r="V233" i="1" s="1"/>
  <c r="S232" i="1"/>
  <c r="J233" i="1"/>
  <c r="L233" i="1" l="1"/>
  <c r="I233" i="1"/>
  <c r="U234" i="1" s="1"/>
  <c r="S233" i="1" l="1"/>
  <c r="K234" i="1"/>
  <c r="V234" i="1" l="1"/>
  <c r="J234" i="1" s="1"/>
  <c r="L234" i="1" l="1"/>
  <c r="I234" i="1"/>
  <c r="U235" i="1" s="1"/>
  <c r="S234" i="1" l="1"/>
  <c r="K235" i="1"/>
  <c r="V235" i="1" s="1"/>
  <c r="J235" i="1" s="1"/>
  <c r="L235" i="1" s="1"/>
  <c r="I235" i="1" l="1"/>
  <c r="U236" i="1" s="1"/>
  <c r="K236" i="1" l="1"/>
  <c r="S235" i="1"/>
  <c r="V236" i="1" l="1"/>
  <c r="J236" i="1" s="1"/>
  <c r="L236" i="1" l="1"/>
  <c r="I236" i="1"/>
  <c r="U237" i="1" s="1"/>
  <c r="S236" i="1" l="1"/>
  <c r="K237" i="1"/>
  <c r="V237" i="1" s="1"/>
  <c r="J237" i="1" s="1"/>
  <c r="L237" i="1" s="1"/>
  <c r="I237" i="1" l="1"/>
  <c r="U238" i="1" s="1"/>
  <c r="K238" i="1" l="1"/>
  <c r="S237" i="1"/>
  <c r="V238" i="1" l="1"/>
  <c r="J238" i="1" s="1"/>
  <c r="L238" i="1" l="1"/>
  <c r="I238" i="1"/>
  <c r="U239" i="1" s="1"/>
  <c r="S238" i="1" l="1"/>
  <c r="K239" i="1"/>
  <c r="V239" i="1" s="1"/>
  <c r="J239" i="1"/>
  <c r="L239" i="1" s="1"/>
  <c r="I239" i="1" l="1"/>
  <c r="U240" i="1" s="1"/>
  <c r="K240" i="1" l="1"/>
  <c r="V240" i="1" s="1"/>
  <c r="S239" i="1"/>
  <c r="J240" i="1" l="1"/>
  <c r="L240" i="1" s="1"/>
  <c r="I240" i="1"/>
  <c r="U241" i="1" s="1"/>
  <c r="K241" i="1" l="1"/>
  <c r="V241" i="1" s="1"/>
  <c r="S240" i="1"/>
  <c r="J241" i="1" l="1"/>
  <c r="L241" i="1" s="1"/>
  <c r="I241" i="1" l="1"/>
  <c r="K242" i="1" l="1"/>
  <c r="U242" i="1"/>
  <c r="S241" i="1"/>
  <c r="V242" i="1"/>
  <c r="J242" i="1" s="1"/>
  <c r="L242" i="1" l="1"/>
  <c r="I242" i="1"/>
  <c r="U243" i="1" s="1"/>
  <c r="K243" i="1" l="1"/>
  <c r="D33" i="1" s="1"/>
  <c r="S242" i="1"/>
  <c r="V243" i="1" l="1"/>
  <c r="C33" i="1" s="1"/>
  <c r="J243" i="1" l="1"/>
  <c r="I243" i="1" s="1"/>
  <c r="U244" i="1" s="1"/>
  <c r="L243" i="1" l="1"/>
  <c r="E33" i="1" s="1"/>
  <c r="B33" i="1"/>
  <c r="S243" i="1"/>
  <c r="K244" i="1"/>
  <c r="V244" i="1" l="1"/>
  <c r="J244" i="1" s="1"/>
  <c r="I244" i="1" l="1"/>
  <c r="U245" i="1" s="1"/>
  <c r="L244" i="1"/>
  <c r="K245" i="1" l="1"/>
  <c r="V245" i="1" s="1"/>
  <c r="S244" i="1"/>
  <c r="J245" i="1" l="1"/>
  <c r="L245" i="1" l="1"/>
  <c r="I245" i="1"/>
  <c r="U246" i="1" s="1"/>
  <c r="K246" i="1" l="1"/>
  <c r="S245" i="1"/>
  <c r="V246" i="1"/>
  <c r="J246" i="1" l="1"/>
  <c r="L246" i="1" s="1"/>
  <c r="I246" i="1"/>
  <c r="U247" i="1" s="1"/>
  <c r="K247" i="1" l="1"/>
  <c r="V247" i="1" s="1"/>
  <c r="S246" i="1"/>
  <c r="J247" i="1" l="1"/>
  <c r="L247" i="1" l="1"/>
  <c r="I247" i="1"/>
  <c r="U248" i="1" s="1"/>
  <c r="K248" i="1" l="1"/>
  <c r="S247" i="1"/>
  <c r="V248" i="1" l="1"/>
  <c r="J248" i="1" s="1"/>
  <c r="L248" i="1" l="1"/>
  <c r="I248" i="1"/>
  <c r="U249" i="1" s="1"/>
  <c r="K249" i="1" l="1"/>
  <c r="V249" i="1" s="1"/>
  <c r="S248" i="1"/>
  <c r="J249" i="1"/>
  <c r="L249" i="1" s="1"/>
  <c r="I249" i="1" l="1"/>
  <c r="U250" i="1" s="1"/>
  <c r="S249" i="1" l="1"/>
  <c r="K250" i="1"/>
  <c r="V250" i="1"/>
  <c r="J250" i="1" s="1"/>
  <c r="L250" i="1" s="1"/>
  <c r="I250" i="1" l="1"/>
  <c r="U251" i="1" s="1"/>
  <c r="K251" i="1" l="1"/>
  <c r="V251" i="1" s="1"/>
  <c r="S250" i="1"/>
  <c r="J251" i="1"/>
  <c r="L251" i="1" s="1"/>
  <c r="I251" i="1" l="1"/>
  <c r="U252" i="1" s="1"/>
  <c r="S251" i="1" l="1"/>
  <c r="K252" i="1"/>
  <c r="V252" i="1" l="1"/>
  <c r="J252" i="1" s="1"/>
  <c r="L252" i="1" l="1"/>
  <c r="I252" i="1"/>
  <c r="U253" i="1" s="1"/>
  <c r="S252" i="1" l="1"/>
  <c r="K253" i="1"/>
  <c r="V253" i="1" s="1"/>
  <c r="J253" i="1" l="1"/>
  <c r="L253" i="1" l="1"/>
  <c r="I253" i="1"/>
  <c r="U254" i="1" s="1"/>
  <c r="K254" i="1" l="1"/>
  <c r="S253" i="1"/>
  <c r="V254" i="1" l="1"/>
  <c r="J254" i="1" s="1"/>
  <c r="L254" i="1" s="1"/>
  <c r="I254" i="1" l="1"/>
  <c r="S254" i="1" l="1"/>
  <c r="U255" i="1"/>
  <c r="K255" i="1"/>
  <c r="D34" i="1" s="1"/>
  <c r="V255" i="1" l="1"/>
  <c r="C34" i="1"/>
  <c r="J255" i="1"/>
  <c r="L255" i="1" l="1"/>
  <c r="E34" i="1" s="1"/>
  <c r="I255" i="1"/>
  <c r="U256" i="1" s="1"/>
  <c r="K256" i="1" l="1"/>
  <c r="B34" i="1"/>
  <c r="S255" i="1"/>
  <c r="V256" i="1" l="1"/>
  <c r="J256" i="1" s="1"/>
  <c r="L256" i="1" l="1"/>
  <c r="I256" i="1"/>
  <c r="U257" i="1" s="1"/>
  <c r="S256" i="1" l="1"/>
  <c r="K257" i="1"/>
  <c r="V257" i="1" s="1"/>
  <c r="J257" i="1" l="1"/>
  <c r="L257" i="1" l="1"/>
  <c r="I257" i="1"/>
  <c r="U258" i="1" s="1"/>
  <c r="S257" i="1" l="1"/>
  <c r="K258" i="1"/>
  <c r="V258" i="1"/>
  <c r="J258" i="1" s="1"/>
  <c r="L258" i="1" s="1"/>
  <c r="I258" i="1" l="1"/>
  <c r="U259" i="1" s="1"/>
  <c r="K259" i="1" l="1"/>
  <c r="V259" i="1" s="1"/>
  <c r="S258" i="1"/>
  <c r="J259" i="1"/>
  <c r="L259" i="1" s="1"/>
  <c r="I259" i="1" l="1"/>
  <c r="U260" i="1" s="1"/>
  <c r="S259" i="1" l="1"/>
  <c r="K260" i="1"/>
  <c r="V260" i="1" s="1"/>
  <c r="J260" i="1" s="1"/>
  <c r="L260" i="1" s="1"/>
  <c r="I260" i="1" l="1"/>
  <c r="U261" i="1" s="1"/>
  <c r="K261" i="1" l="1"/>
  <c r="V261" i="1" s="1"/>
  <c r="S260" i="1"/>
  <c r="J261" i="1"/>
  <c r="L261" i="1" s="1"/>
  <c r="I261" i="1" l="1"/>
  <c r="U262" i="1" s="1"/>
  <c r="S261" i="1" l="1"/>
  <c r="K262" i="1"/>
  <c r="V262" i="1" s="1"/>
  <c r="J262" i="1" s="1"/>
  <c r="L262" i="1" s="1"/>
  <c r="I262" i="1" l="1"/>
  <c r="U263" i="1" s="1"/>
  <c r="S262" i="1" l="1"/>
  <c r="K263" i="1"/>
  <c r="V263" i="1" s="1"/>
  <c r="J263" i="1" s="1"/>
  <c r="L263" i="1" s="1"/>
  <c r="I263" i="1" l="1"/>
  <c r="U264" i="1" s="1"/>
  <c r="S263" i="1" l="1"/>
  <c r="K264" i="1"/>
  <c r="V264" i="1" l="1"/>
  <c r="J264" i="1" s="1"/>
  <c r="L264" i="1" l="1"/>
  <c r="I264" i="1"/>
  <c r="U265" i="1" s="1"/>
  <c r="K265" i="1" l="1"/>
  <c r="V265" i="1" s="1"/>
  <c r="J265" i="1" s="1"/>
  <c r="S264" i="1"/>
  <c r="L265" i="1" l="1"/>
  <c r="I265" i="1"/>
  <c r="U266" i="1" s="1"/>
  <c r="K266" i="1" l="1"/>
  <c r="S265" i="1"/>
  <c r="V266" i="1" l="1"/>
  <c r="J266" i="1" s="1"/>
  <c r="I266" i="1" s="1"/>
  <c r="S266" i="1" l="1"/>
  <c r="U267" i="1"/>
  <c r="K267" i="1"/>
  <c r="D35" i="1" s="1"/>
  <c r="L266" i="1"/>
  <c r="V267" i="1" l="1"/>
  <c r="C35" i="1" l="1"/>
  <c r="J267" i="1"/>
  <c r="L267" i="1" l="1"/>
  <c r="E35" i="1" s="1"/>
  <c r="I267" i="1"/>
  <c r="U268" i="1" l="1"/>
  <c r="S267" i="1"/>
  <c r="B35" i="1"/>
  <c r="K268" i="1"/>
  <c r="V268" i="1" s="1"/>
  <c r="J268" i="1" s="1"/>
  <c r="L268" i="1" s="1"/>
  <c r="I268" i="1" l="1"/>
  <c r="U269" i="1" s="1"/>
  <c r="S268" i="1"/>
  <c r="K269" i="1"/>
  <c r="V269" i="1" s="1"/>
  <c r="J269" i="1" l="1"/>
  <c r="L269" i="1" s="1"/>
  <c r="I269" i="1" l="1"/>
  <c r="K270" i="1" l="1"/>
  <c r="V270" i="1" s="1"/>
  <c r="U270" i="1"/>
  <c r="S269" i="1"/>
  <c r="J270" i="1"/>
  <c r="L270" i="1" l="1"/>
  <c r="I270" i="1"/>
  <c r="U271" i="1" s="1"/>
  <c r="S270" i="1" l="1"/>
  <c r="K271" i="1"/>
  <c r="V271" i="1" s="1"/>
  <c r="J271" i="1"/>
  <c r="L271" i="1" s="1"/>
  <c r="I271" i="1" l="1"/>
  <c r="U272" i="1" s="1"/>
  <c r="S271" i="1" l="1"/>
  <c r="K272" i="1"/>
  <c r="V272" i="1" s="1"/>
  <c r="J272" i="1" l="1"/>
  <c r="L272" i="1" l="1"/>
  <c r="I272" i="1"/>
  <c r="U273" i="1" s="1"/>
  <c r="S272" i="1" l="1"/>
  <c r="K273" i="1"/>
  <c r="V273" i="1" s="1"/>
  <c r="J273" i="1" l="1"/>
  <c r="L273" i="1" s="1"/>
  <c r="I273" i="1" l="1"/>
  <c r="S273" i="1" l="1"/>
  <c r="U274" i="1"/>
  <c r="K274" i="1"/>
  <c r="V274" i="1" s="1"/>
  <c r="J274" i="1"/>
  <c r="L274" i="1" l="1"/>
  <c r="I274" i="1"/>
  <c r="U275" i="1" s="1"/>
  <c r="S274" i="1" l="1"/>
  <c r="K275" i="1"/>
  <c r="V275" i="1" s="1"/>
  <c r="J275" i="1"/>
  <c r="L275" i="1" s="1"/>
  <c r="I275" i="1" l="1"/>
  <c r="U276" i="1" s="1"/>
  <c r="K276" i="1" l="1"/>
  <c r="V276" i="1" s="1"/>
  <c r="S275" i="1"/>
  <c r="J276" i="1" l="1"/>
  <c r="L276" i="1" l="1"/>
  <c r="I276" i="1"/>
  <c r="U277" i="1" s="1"/>
  <c r="K277" i="1" l="1"/>
  <c r="V277" i="1" s="1"/>
  <c r="S276" i="1"/>
  <c r="J277" i="1" l="1"/>
  <c r="L277" i="1" s="1"/>
  <c r="I277" i="1" l="1"/>
  <c r="K278" i="1" l="1"/>
  <c r="V278" i="1" s="1"/>
  <c r="U278" i="1"/>
  <c r="S277" i="1"/>
  <c r="J278" i="1"/>
  <c r="L278" i="1" l="1"/>
  <c r="I278" i="1"/>
  <c r="U279" i="1" s="1"/>
  <c r="K279" i="1" l="1"/>
  <c r="D36" i="1" s="1"/>
  <c r="S278" i="1"/>
  <c r="V279" i="1" l="1"/>
  <c r="C36" i="1" s="1"/>
  <c r="J279" i="1" l="1"/>
  <c r="L279" i="1" s="1"/>
  <c r="E36" i="1" s="1"/>
  <c r="I279" i="1"/>
  <c r="U280" i="1" s="1"/>
  <c r="K280" i="1" l="1"/>
  <c r="V280" i="1" s="1"/>
  <c r="S279" i="1"/>
  <c r="B36" i="1"/>
  <c r="J280" i="1" l="1"/>
  <c r="L280" i="1" l="1"/>
  <c r="I280" i="1"/>
  <c r="U281" i="1" s="1"/>
  <c r="K281" i="1" l="1"/>
  <c r="V281" i="1" s="1"/>
  <c r="S280" i="1"/>
  <c r="J281" i="1"/>
  <c r="L281" i="1" s="1"/>
  <c r="I281" i="1" l="1"/>
  <c r="U282" i="1" s="1"/>
  <c r="K282" i="1" l="1"/>
  <c r="V282" i="1" s="1"/>
  <c r="S281" i="1"/>
  <c r="J282" i="1" l="1"/>
  <c r="L282" i="1" l="1"/>
  <c r="I282" i="1"/>
  <c r="U283" i="1" s="1"/>
  <c r="K283" i="1" l="1"/>
  <c r="V283" i="1" s="1"/>
  <c r="S282" i="1"/>
  <c r="J283" i="1"/>
  <c r="L283" i="1" s="1"/>
  <c r="I283" i="1" l="1"/>
  <c r="U284" i="1" s="1"/>
  <c r="S283" i="1" l="1"/>
  <c r="K284" i="1"/>
  <c r="V284" i="1" l="1"/>
  <c r="J284" i="1" s="1"/>
  <c r="L284" i="1" l="1"/>
  <c r="I284" i="1"/>
  <c r="U285" i="1" s="1"/>
  <c r="K285" i="1" l="1"/>
  <c r="V285" i="1" s="1"/>
  <c r="S284" i="1"/>
  <c r="J285" i="1" l="1"/>
  <c r="L285" i="1" s="1"/>
  <c r="I285" i="1" l="1"/>
  <c r="S285" i="1" l="1"/>
  <c r="U286" i="1"/>
  <c r="K286" i="1"/>
  <c r="V286" i="1" l="1"/>
  <c r="J286" i="1" s="1"/>
  <c r="I286" i="1" s="1"/>
  <c r="U287" i="1" s="1"/>
  <c r="L286" i="1" l="1"/>
  <c r="K287" i="1"/>
  <c r="V287" i="1" s="1"/>
  <c r="S286" i="1"/>
  <c r="J287" i="1" l="1"/>
  <c r="L287" i="1" s="1"/>
  <c r="I287" i="1" l="1"/>
  <c r="K288" i="1" s="1"/>
  <c r="V288" i="1" s="1"/>
  <c r="S287" i="1" l="1"/>
  <c r="U288" i="1"/>
  <c r="J288" i="1" s="1"/>
  <c r="L288" i="1" l="1"/>
  <c r="I288" i="1"/>
  <c r="U289" i="1" s="1"/>
  <c r="S288" i="1" l="1"/>
  <c r="K289" i="1"/>
  <c r="V289" i="1" s="1"/>
  <c r="J289" i="1"/>
  <c r="L289" i="1" s="1"/>
  <c r="I289" i="1" l="1"/>
  <c r="U290" i="1" s="1"/>
  <c r="S289" i="1" l="1"/>
  <c r="K290" i="1"/>
  <c r="V290" i="1" s="1"/>
  <c r="J290" i="1" l="1"/>
  <c r="L290" i="1" l="1"/>
  <c r="I290" i="1"/>
  <c r="U291" i="1" s="1"/>
  <c r="S290" i="1" l="1"/>
  <c r="K291" i="1"/>
  <c r="D37" i="1" s="1"/>
  <c r="V291" i="1" l="1"/>
  <c r="C37" i="1" s="1"/>
  <c r="J291" i="1" l="1"/>
  <c r="L291" i="1" l="1"/>
  <c r="E37" i="1" s="1"/>
  <c r="I291" i="1"/>
  <c r="U292" i="1" s="1"/>
  <c r="K292" i="1" l="1"/>
  <c r="V292" i="1" s="1"/>
  <c r="S291" i="1"/>
  <c r="B37" i="1"/>
  <c r="J292" i="1" l="1"/>
  <c r="L292" i="1" l="1"/>
  <c r="I292" i="1"/>
  <c r="U293" i="1" s="1"/>
  <c r="S292" i="1" l="1"/>
  <c r="K293" i="1"/>
  <c r="V293" i="1" s="1"/>
  <c r="J293" i="1" l="1"/>
  <c r="L293" i="1" l="1"/>
  <c r="I293" i="1"/>
  <c r="U294" i="1" s="1"/>
  <c r="S293" i="1" l="1"/>
  <c r="K294" i="1"/>
  <c r="V294" i="1" s="1"/>
  <c r="J294" i="1" l="1"/>
  <c r="L294" i="1" s="1"/>
  <c r="I294" i="1" l="1"/>
  <c r="S294" i="1" l="1"/>
  <c r="U295" i="1"/>
  <c r="K295" i="1"/>
  <c r="V295" i="1" s="1"/>
  <c r="J295" i="1" l="1"/>
  <c r="I295" i="1" s="1"/>
  <c r="U296" i="1" s="1"/>
  <c r="L295" i="1" l="1"/>
  <c r="K296" i="1"/>
  <c r="S295" i="1"/>
  <c r="V296" i="1"/>
  <c r="J296" i="1" l="1"/>
  <c r="L296" i="1" l="1"/>
  <c r="I296" i="1"/>
  <c r="U297" i="1" s="1"/>
  <c r="S296" i="1" l="1"/>
  <c r="K297" i="1"/>
  <c r="V297" i="1" s="1"/>
  <c r="J297" i="1" l="1"/>
  <c r="L297" i="1" s="1"/>
  <c r="I297" i="1" l="1"/>
  <c r="K298" i="1" l="1"/>
  <c r="V298" i="1" s="1"/>
  <c r="U298" i="1"/>
  <c r="J298" i="1"/>
  <c r="L298" i="1" s="1"/>
  <c r="S297" i="1"/>
  <c r="I298" i="1" l="1"/>
  <c r="S298" i="1" l="1"/>
  <c r="U299" i="1"/>
  <c r="K299" i="1"/>
  <c r="V299" i="1" l="1"/>
  <c r="J299" i="1" s="1"/>
  <c r="L299" i="1" s="1"/>
  <c r="I299" i="1" l="1"/>
  <c r="U300" i="1" s="1"/>
  <c r="K300" i="1" l="1"/>
  <c r="V300" i="1" s="1"/>
  <c r="S299" i="1"/>
  <c r="J300" i="1"/>
  <c r="L300" i="1" l="1"/>
  <c r="I300" i="1"/>
  <c r="U301" i="1" s="1"/>
  <c r="S300" i="1" l="1"/>
  <c r="K301" i="1"/>
  <c r="V301" i="1" s="1"/>
  <c r="J301" i="1" l="1"/>
  <c r="L301" i="1" l="1"/>
  <c r="I301" i="1"/>
  <c r="U302" i="1" s="1"/>
  <c r="S301" i="1" l="1"/>
  <c r="K302" i="1"/>
  <c r="V302" i="1" s="1"/>
  <c r="J302" i="1" l="1"/>
  <c r="L302" i="1" l="1"/>
  <c r="I302" i="1"/>
  <c r="U303" i="1" s="1"/>
  <c r="K303" i="1" l="1"/>
  <c r="D38" i="1" s="1"/>
  <c r="S302" i="1"/>
  <c r="V303" i="1" l="1"/>
  <c r="C38" i="1" s="1"/>
  <c r="J303" i="1" l="1"/>
  <c r="L303" i="1" s="1"/>
  <c r="E38" i="1" s="1"/>
  <c r="I303" i="1" l="1"/>
  <c r="B38" i="1" l="1"/>
  <c r="S303" i="1"/>
  <c r="K304" i="1"/>
  <c r="V304" i="1" s="1"/>
  <c r="U304" i="1"/>
  <c r="J304" i="1" s="1"/>
  <c r="L304" i="1" l="1"/>
  <c r="I304" i="1"/>
  <c r="U305" i="1" s="1"/>
  <c r="K305" i="1" l="1"/>
  <c r="S304" i="1"/>
  <c r="V305" i="1" l="1"/>
  <c r="J305" i="1" s="1"/>
  <c r="L305" i="1" l="1"/>
  <c r="I305" i="1"/>
  <c r="U306" i="1" s="1"/>
  <c r="K306" i="1" l="1"/>
  <c r="V306" i="1" s="1"/>
  <c r="S305" i="1"/>
  <c r="J306" i="1" l="1"/>
  <c r="L306" i="1" l="1"/>
  <c r="I306" i="1"/>
  <c r="U307" i="1" s="1"/>
  <c r="S306" i="1" l="1"/>
  <c r="K307" i="1"/>
  <c r="V307" i="1" l="1"/>
  <c r="J307" i="1" s="1"/>
  <c r="L307" i="1" l="1"/>
  <c r="I307" i="1"/>
  <c r="U308" i="1" s="1"/>
  <c r="K308" i="1" l="1"/>
  <c r="V308" i="1" s="1"/>
  <c r="S307" i="1"/>
  <c r="J308" i="1" l="1"/>
  <c r="L308" i="1" s="1"/>
  <c r="I308" i="1" l="1"/>
  <c r="S308" i="1" s="1"/>
  <c r="K309" i="1" l="1"/>
  <c r="U309" i="1"/>
  <c r="V309" i="1"/>
  <c r="J309" i="1" s="1"/>
  <c r="L309" i="1" s="1"/>
  <c r="I309" i="1" l="1"/>
  <c r="K310" i="1" l="1"/>
  <c r="V310" i="1" s="1"/>
  <c r="U310" i="1"/>
  <c r="S309" i="1"/>
  <c r="J310" i="1"/>
  <c r="L310" i="1" l="1"/>
  <c r="I310" i="1"/>
  <c r="U311" i="1" s="1"/>
  <c r="K311" i="1" l="1"/>
  <c r="V311" i="1" s="1"/>
  <c r="S310" i="1"/>
  <c r="J311" i="1" l="1"/>
  <c r="L311" i="1" l="1"/>
  <c r="I311" i="1"/>
  <c r="U312" i="1" s="1"/>
  <c r="K312" i="1" l="1"/>
  <c r="V312" i="1" s="1"/>
  <c r="S311" i="1"/>
  <c r="J312" i="1" l="1"/>
  <c r="L312" i="1" l="1"/>
  <c r="I312" i="1"/>
  <c r="U313" i="1" s="1"/>
  <c r="K313" i="1" l="1"/>
  <c r="V313" i="1" s="1"/>
  <c r="J313" i="1" s="1"/>
  <c r="S312" i="1"/>
  <c r="L313" i="1" l="1"/>
  <c r="I313" i="1"/>
  <c r="U314" i="1" s="1"/>
  <c r="K314" i="1" l="1"/>
  <c r="V314" i="1" s="1"/>
  <c r="S313" i="1"/>
  <c r="J314" i="1" l="1"/>
  <c r="L314" i="1" l="1"/>
  <c r="I314" i="1"/>
  <c r="U315" i="1" s="1"/>
  <c r="K315" i="1" l="1"/>
  <c r="D39" i="1" s="1"/>
  <c r="S314" i="1"/>
  <c r="V315" i="1"/>
  <c r="C39" i="1" s="1"/>
  <c r="J315" i="1" l="1"/>
  <c r="L315" i="1" l="1"/>
  <c r="E39" i="1" s="1"/>
  <c r="I315" i="1"/>
  <c r="U316" i="1" s="1"/>
  <c r="S315" i="1" l="1"/>
  <c r="K316" i="1"/>
  <c r="V316" i="1" s="1"/>
  <c r="B39" i="1"/>
  <c r="J316" i="1" l="1"/>
  <c r="L316" i="1" l="1"/>
  <c r="I316" i="1"/>
  <c r="U317" i="1" s="1"/>
  <c r="S316" i="1" l="1"/>
  <c r="K317" i="1"/>
  <c r="V317" i="1" s="1"/>
  <c r="J317" i="1" l="1"/>
  <c r="L317" i="1" l="1"/>
  <c r="I317" i="1"/>
  <c r="U318" i="1" s="1"/>
  <c r="K318" i="1" l="1"/>
  <c r="V318" i="1" s="1"/>
  <c r="J318" i="1" s="1"/>
  <c r="L318" i="1" s="1"/>
  <c r="S317" i="1"/>
  <c r="I318" i="1" l="1"/>
  <c r="U319" i="1" s="1"/>
  <c r="S318" i="1" l="1"/>
  <c r="K319" i="1"/>
  <c r="V319" i="1" l="1"/>
  <c r="J319" i="1" s="1"/>
  <c r="L319" i="1" l="1"/>
  <c r="I319" i="1"/>
  <c r="U320" i="1" s="1"/>
  <c r="K320" i="1" l="1"/>
  <c r="V320" i="1" s="1"/>
  <c r="S319" i="1"/>
  <c r="J320" i="1"/>
  <c r="L320" i="1" s="1"/>
  <c r="I320" i="1" l="1"/>
  <c r="U321" i="1" s="1"/>
  <c r="K321" i="1" l="1"/>
  <c r="V321" i="1" s="1"/>
  <c r="S320" i="1"/>
  <c r="J321" i="1"/>
  <c r="L321" i="1" s="1"/>
  <c r="I321" i="1" l="1"/>
  <c r="U322" i="1" s="1"/>
  <c r="S321" i="1" l="1"/>
  <c r="K322" i="1"/>
  <c r="V322" i="1" s="1"/>
  <c r="J322" i="1" l="1"/>
  <c r="L322" i="1" l="1"/>
  <c r="I322" i="1"/>
  <c r="U323" i="1" s="1"/>
  <c r="K323" i="1" l="1"/>
  <c r="S322" i="1"/>
  <c r="V323" i="1" l="1"/>
  <c r="J323" i="1" s="1"/>
  <c r="L323" i="1" s="1"/>
  <c r="I323" i="1" l="1"/>
  <c r="K324" i="1" l="1"/>
  <c r="V324" i="1" s="1"/>
  <c r="U324" i="1"/>
  <c r="S323" i="1"/>
  <c r="J324" i="1"/>
  <c r="L324" i="1" l="1"/>
  <c r="I324" i="1"/>
  <c r="U325" i="1" s="1"/>
  <c r="S324" i="1" l="1"/>
  <c r="K325" i="1"/>
  <c r="V325" i="1" s="1"/>
  <c r="J325" i="1" s="1"/>
  <c r="L325" i="1" l="1"/>
  <c r="I325" i="1"/>
  <c r="U326" i="1" s="1"/>
  <c r="K326" i="1" l="1"/>
  <c r="V326" i="1" s="1"/>
  <c r="S325" i="1"/>
  <c r="J326" i="1"/>
  <c r="L326" i="1" s="1"/>
  <c r="I326" i="1" l="1"/>
  <c r="U327" i="1" s="1"/>
  <c r="S326" i="1" l="1"/>
  <c r="K327" i="1"/>
  <c r="D40" i="1" s="1"/>
  <c r="V327" i="1" l="1"/>
  <c r="C40" i="1" s="1"/>
  <c r="J327" i="1" l="1"/>
  <c r="L327" i="1" l="1"/>
  <c r="E40" i="1" s="1"/>
  <c r="I327" i="1"/>
  <c r="U328" i="1" s="1"/>
  <c r="B40" i="1" l="1"/>
  <c r="S327" i="1"/>
  <c r="K328" i="1"/>
  <c r="V328" i="1" s="1"/>
  <c r="J328" i="1" l="1"/>
  <c r="L328" i="1" l="1"/>
  <c r="I328" i="1"/>
  <c r="U329" i="1" s="1"/>
  <c r="S328" i="1" l="1"/>
  <c r="K329" i="1"/>
  <c r="V329" i="1" s="1"/>
  <c r="J329" i="1" s="1"/>
  <c r="L329" i="1" s="1"/>
  <c r="I329" i="1" l="1"/>
  <c r="U330" i="1" s="1"/>
  <c r="S329" i="1" l="1"/>
  <c r="K330" i="1"/>
  <c r="V330" i="1" s="1"/>
  <c r="J330" i="1" s="1"/>
  <c r="L330" i="1" s="1"/>
  <c r="I330" i="1" l="1"/>
  <c r="U331" i="1" s="1"/>
  <c r="S330" i="1" l="1"/>
  <c r="K331" i="1"/>
  <c r="V331" i="1" l="1"/>
  <c r="J331" i="1" s="1"/>
  <c r="L331" i="1" l="1"/>
  <c r="I331" i="1"/>
  <c r="U332" i="1" s="1"/>
  <c r="K332" i="1" l="1"/>
  <c r="V332" i="1" s="1"/>
  <c r="S331" i="1"/>
  <c r="J332" i="1"/>
  <c r="L332" i="1" s="1"/>
  <c r="I332" i="1" l="1"/>
  <c r="U333" i="1" s="1"/>
  <c r="S332" i="1" l="1"/>
  <c r="K333" i="1"/>
  <c r="V333" i="1" l="1"/>
  <c r="J333" i="1" s="1"/>
  <c r="I333" i="1" l="1"/>
  <c r="U334" i="1" s="1"/>
  <c r="L333" i="1"/>
  <c r="S333" i="1" l="1"/>
  <c r="K334" i="1"/>
  <c r="V334" i="1" s="1"/>
  <c r="J334" i="1" l="1"/>
  <c r="L334" i="1" l="1"/>
  <c r="I334" i="1"/>
  <c r="U335" i="1" s="1"/>
  <c r="K335" i="1" l="1"/>
  <c r="V335" i="1" s="1"/>
  <c r="S334" i="1"/>
  <c r="J335" i="1" l="1"/>
  <c r="L335" i="1" l="1"/>
  <c r="I335" i="1"/>
  <c r="U336" i="1" s="1"/>
  <c r="K336" i="1" l="1"/>
  <c r="V336" i="1" s="1"/>
  <c r="S335" i="1"/>
  <c r="J336" i="1"/>
  <c r="L336" i="1" s="1"/>
  <c r="I336" i="1" l="1"/>
  <c r="U337" i="1" s="1"/>
  <c r="S336" i="1" l="1"/>
  <c r="K337" i="1"/>
  <c r="V337" i="1" s="1"/>
  <c r="J337" i="1" s="1"/>
  <c r="L337" i="1" l="1"/>
  <c r="I337" i="1"/>
  <c r="U338" i="1" s="1"/>
  <c r="K338" i="1" l="1"/>
  <c r="V338" i="1" s="1"/>
  <c r="S337" i="1"/>
  <c r="J338" i="1"/>
  <c r="L338" i="1" l="1"/>
  <c r="I338" i="1"/>
  <c r="U339" i="1" s="1"/>
  <c r="K339" i="1" l="1"/>
  <c r="D41" i="1" s="1"/>
  <c r="S338" i="1"/>
  <c r="V339" i="1"/>
  <c r="C41" i="1" l="1"/>
  <c r="J339" i="1"/>
  <c r="L339" i="1" l="1"/>
  <c r="E41" i="1" s="1"/>
  <c r="I339" i="1"/>
  <c r="U340" i="1" s="1"/>
  <c r="K340" i="1" l="1"/>
  <c r="V340" i="1" s="1"/>
  <c r="B41" i="1"/>
  <c r="S339" i="1"/>
  <c r="J340" i="1"/>
  <c r="L340" i="1" s="1"/>
  <c r="I340" i="1" l="1"/>
  <c r="U341" i="1" s="1"/>
  <c r="S340" i="1"/>
  <c r="K341" i="1"/>
  <c r="V341" i="1" l="1"/>
  <c r="J341" i="1" s="1"/>
  <c r="L341" i="1" s="1"/>
  <c r="I341" i="1" l="1"/>
  <c r="U342" i="1" s="1"/>
  <c r="K342" i="1" l="1"/>
  <c r="V342" i="1" s="1"/>
  <c r="J342" i="1" s="1"/>
  <c r="S341" i="1"/>
  <c r="L342" i="1" l="1"/>
  <c r="I342" i="1"/>
  <c r="U343" i="1" s="1"/>
  <c r="K343" i="1" l="1"/>
  <c r="V343" i="1" s="1"/>
  <c r="S342" i="1"/>
  <c r="J343" i="1" l="1"/>
  <c r="L343" i="1" l="1"/>
  <c r="I343" i="1"/>
  <c r="U344" i="1" s="1"/>
  <c r="S343" i="1" l="1"/>
  <c r="K344" i="1"/>
  <c r="V344" i="1" l="1"/>
  <c r="J344" i="1" s="1"/>
  <c r="L344" i="1" s="1"/>
  <c r="I344" i="1" l="1"/>
  <c r="U345" i="1" s="1"/>
  <c r="K345" i="1" l="1"/>
  <c r="V345" i="1" s="1"/>
  <c r="S344" i="1"/>
  <c r="J345" i="1"/>
  <c r="L345" i="1" s="1"/>
  <c r="I345" i="1" l="1"/>
  <c r="U346" i="1" s="1"/>
  <c r="S345" i="1" l="1"/>
  <c r="K346" i="1"/>
  <c r="V346" i="1" s="1"/>
  <c r="J346" i="1" s="1"/>
  <c r="L346" i="1" l="1"/>
  <c r="I346" i="1"/>
  <c r="U347" i="1" s="1"/>
  <c r="S346" i="1" l="1"/>
  <c r="K347" i="1"/>
  <c r="V347" i="1" s="1"/>
  <c r="J347" i="1" s="1"/>
  <c r="L347" i="1" s="1"/>
  <c r="I347" i="1" l="1"/>
  <c r="U348" i="1" s="1"/>
  <c r="S347" i="1" l="1"/>
  <c r="K348" i="1"/>
  <c r="V348" i="1" s="1"/>
  <c r="J348" i="1" s="1"/>
  <c r="L348" i="1" s="1"/>
  <c r="I348" i="1" l="1"/>
  <c r="U349" i="1" s="1"/>
  <c r="K349" i="1" l="1"/>
  <c r="V349" i="1" s="1"/>
  <c r="S348" i="1"/>
  <c r="J349" i="1"/>
  <c r="L349" i="1" s="1"/>
  <c r="I349" i="1" l="1"/>
  <c r="U350" i="1" s="1"/>
  <c r="S349" i="1" l="1"/>
  <c r="K350" i="1"/>
  <c r="V350" i="1" s="1"/>
  <c r="J350" i="1" s="1"/>
  <c r="L350" i="1" l="1"/>
  <c r="I350" i="1"/>
  <c r="U351" i="1" s="1"/>
  <c r="K351" i="1" l="1"/>
  <c r="D42" i="1" s="1"/>
  <c r="S350" i="1"/>
  <c r="V351" i="1"/>
  <c r="C42" i="1" s="1"/>
  <c r="J351" i="1" l="1"/>
  <c r="L351" i="1" l="1"/>
  <c r="E42" i="1" s="1"/>
  <c r="I351" i="1"/>
  <c r="U352" i="1" s="1"/>
  <c r="S351" i="1" l="1"/>
  <c r="B42" i="1"/>
  <c r="K352" i="1"/>
  <c r="V352" i="1" l="1"/>
  <c r="J352" i="1" s="1"/>
  <c r="L352" i="1" l="1"/>
  <c r="I352" i="1"/>
  <c r="U353" i="1" s="1"/>
  <c r="K353" i="1" l="1"/>
  <c r="V353" i="1" s="1"/>
  <c r="J353" i="1" s="1"/>
  <c r="L353" i="1" s="1"/>
  <c r="S352" i="1"/>
  <c r="I353" i="1" l="1"/>
  <c r="U354" i="1" s="1"/>
  <c r="K354" i="1" l="1"/>
  <c r="S353" i="1"/>
  <c r="V354" i="1"/>
  <c r="J354" i="1" s="1"/>
  <c r="L354" i="1" s="1"/>
  <c r="I354" i="1" l="1"/>
  <c r="U355" i="1" s="1"/>
  <c r="K355" i="1" l="1"/>
  <c r="V355" i="1" s="1"/>
  <c r="S354" i="1"/>
  <c r="J355" i="1" l="1"/>
  <c r="L355" i="1" l="1"/>
  <c r="I355" i="1"/>
  <c r="U356" i="1" s="1"/>
  <c r="K356" i="1" l="1"/>
  <c r="S355" i="1"/>
  <c r="V356" i="1" l="1"/>
  <c r="J356" i="1" s="1"/>
  <c r="L356" i="1" l="1"/>
  <c r="I356" i="1"/>
  <c r="U357" i="1" s="1"/>
  <c r="S356" i="1" l="1"/>
  <c r="K357" i="1"/>
  <c r="V357" i="1" s="1"/>
  <c r="J357" i="1" l="1"/>
  <c r="L357" i="1" s="1"/>
  <c r="I357" i="1"/>
  <c r="U358" i="1" s="1"/>
  <c r="S357" i="1" l="1"/>
  <c r="K358" i="1"/>
  <c r="V358" i="1" l="1"/>
  <c r="J358" i="1" s="1"/>
  <c r="L358" i="1" s="1"/>
  <c r="I358" i="1" l="1"/>
  <c r="U359" i="1" s="1"/>
  <c r="S358" i="1" l="1"/>
  <c r="K359" i="1"/>
  <c r="V359" i="1" s="1"/>
  <c r="J359" i="1" s="1"/>
  <c r="L359" i="1" s="1"/>
  <c r="I359" i="1" l="1"/>
  <c r="S359" i="1" l="1"/>
  <c r="U360" i="1"/>
  <c r="K360" i="1"/>
  <c r="V360" i="1" s="1"/>
  <c r="J360" i="1" l="1"/>
  <c r="L360" i="1" s="1"/>
  <c r="I360" i="1" l="1"/>
  <c r="U361" i="1" s="1"/>
  <c r="S360" i="1" l="1"/>
  <c r="K361" i="1"/>
  <c r="V361" i="1" s="1"/>
  <c r="J361" i="1"/>
  <c r="L361" i="1" l="1"/>
  <c r="I361" i="1"/>
  <c r="U362" i="1" s="1"/>
  <c r="S361" i="1" l="1"/>
  <c r="K362" i="1"/>
  <c r="V362" i="1" l="1"/>
  <c r="J362" i="1"/>
  <c r="I362" i="1" l="1"/>
  <c r="U363" i="1" s="1"/>
  <c r="L362" i="1"/>
  <c r="S362" i="1" l="1"/>
  <c r="K363" i="1"/>
  <c r="D43" i="1" s="1"/>
  <c r="V363" i="1" l="1"/>
  <c r="C43" i="1" s="1"/>
  <c r="J363" i="1" l="1"/>
  <c r="L363" i="1" l="1"/>
  <c r="E43" i="1" s="1"/>
  <c r="I363" i="1"/>
  <c r="U364" i="1" s="1"/>
  <c r="B43" i="1" l="1"/>
  <c r="S363" i="1"/>
  <c r="K364" i="1"/>
  <c r="V364" i="1" s="1"/>
  <c r="J364" i="1" l="1"/>
  <c r="L364" i="1" l="1"/>
  <c r="I364" i="1"/>
  <c r="U365" i="1" s="1"/>
  <c r="S364" i="1" l="1"/>
  <c r="K365" i="1"/>
  <c r="V365" i="1" s="1"/>
  <c r="J365" i="1" s="1"/>
  <c r="L365" i="1" s="1"/>
  <c r="I365" i="1" l="1"/>
  <c r="U366" i="1" s="1"/>
  <c r="K366" i="1" l="1"/>
  <c r="V366" i="1" s="1"/>
  <c r="S365" i="1"/>
  <c r="J366" i="1"/>
  <c r="L366" i="1" l="1"/>
  <c r="I366" i="1"/>
  <c r="U367" i="1" s="1"/>
  <c r="S366" i="1" l="1"/>
  <c r="K367" i="1"/>
  <c r="V367" i="1" s="1"/>
  <c r="J367" i="1" s="1"/>
  <c r="L367" i="1" s="1"/>
  <c r="I367" i="1" l="1"/>
  <c r="U368" i="1" s="1"/>
  <c r="S367" i="1" l="1"/>
  <c r="K368" i="1"/>
  <c r="V368" i="1" s="1"/>
  <c r="J368" i="1" s="1"/>
  <c r="L368" i="1" s="1"/>
  <c r="I368" i="1" l="1"/>
  <c r="U369" i="1" s="1"/>
  <c r="S368" i="1" l="1"/>
  <c r="K369" i="1"/>
  <c r="V369" i="1" l="1"/>
  <c r="J369" i="1" s="1"/>
  <c r="L369" i="1" l="1"/>
  <c r="I369" i="1"/>
  <c r="U370" i="1" s="1"/>
  <c r="K370" i="1" l="1"/>
  <c r="V370" i="1" s="1"/>
  <c r="J370" i="1" s="1"/>
  <c r="L370" i="1" s="1"/>
  <c r="S369" i="1"/>
  <c r="I370" i="1" l="1"/>
  <c r="U371" i="1" s="1"/>
  <c r="K371" i="1" l="1"/>
  <c r="S370" i="1"/>
  <c r="V371" i="1"/>
  <c r="J371" i="1" s="1"/>
  <c r="L371" i="1" s="1"/>
  <c r="I371" i="1" l="1"/>
  <c r="U372" i="1" s="1"/>
  <c r="K372" i="1" l="1"/>
  <c r="V372" i="1" s="1"/>
  <c r="J372" i="1" s="1"/>
  <c r="S371" i="1"/>
  <c r="L372" i="1" l="1"/>
  <c r="I372" i="1"/>
  <c r="U373" i="1" s="1"/>
  <c r="K373" i="1" l="1"/>
  <c r="S372" i="1"/>
  <c r="V373" i="1" l="1"/>
  <c r="J373" i="1" s="1"/>
  <c r="I373" i="1" l="1"/>
  <c r="U374" i="1" s="1"/>
  <c r="L373" i="1"/>
  <c r="S373" i="1" l="1"/>
  <c r="K374" i="1"/>
  <c r="V374" i="1" l="1"/>
  <c r="J374" i="1" s="1"/>
  <c r="L374" i="1" l="1"/>
  <c r="I374" i="1"/>
  <c r="S374" i="1" l="1"/>
  <c r="K375" i="1"/>
  <c r="U375" i="1" s="1"/>
  <c r="D44" i="1" l="1"/>
  <c r="K380" i="1"/>
  <c r="D48" i="1" s="1"/>
  <c r="V375" i="1"/>
  <c r="C44" i="1" l="1"/>
  <c r="J375" i="1"/>
  <c r="L375" i="1" l="1"/>
  <c r="I375" i="1"/>
  <c r="J380" i="1"/>
  <c r="C48" i="1" s="1"/>
  <c r="B44" i="1" l="1"/>
  <c r="S375" i="1"/>
  <c r="S379" i="1" s="1"/>
  <c r="E44" i="1"/>
  <c r="L380" i="1"/>
  <c r="E48" i="1" s="1"/>
</calcChain>
</file>

<file path=xl/sharedStrings.xml><?xml version="1.0" encoding="utf-8"?>
<sst xmlns="http://schemas.openxmlformats.org/spreadsheetml/2006/main" count="50" uniqueCount="41">
  <si>
    <t>Výše úvěru</t>
  </si>
  <si>
    <t>Úroková sazba p.a.</t>
  </si>
  <si>
    <t>Úroková sazba měsíční</t>
  </si>
  <si>
    <t>Splatnost v letech</t>
  </si>
  <si>
    <t>Rok</t>
  </si>
  <si>
    <t>Zůstatek hypotéky</t>
  </si>
  <si>
    <t>Měsíční splátka</t>
  </si>
  <si>
    <t>Úrok ve splátce</t>
  </si>
  <si>
    <t>Úmor ve splátce</t>
  </si>
  <si>
    <t>Měsíc</t>
  </si>
  <si>
    <t>v</t>
  </si>
  <si>
    <t>splatnost</t>
  </si>
  <si>
    <t>vn</t>
  </si>
  <si>
    <t>1 - vn</t>
  </si>
  <si>
    <t>(1 - vn)/i</t>
  </si>
  <si>
    <t>Splátka</t>
  </si>
  <si>
    <t>Zaplaceno celkem</t>
  </si>
  <si>
    <t>Úrok celkem</t>
  </si>
  <si>
    <t>Mimořádné splátky</t>
  </si>
  <si>
    <t>Reklama:</t>
  </si>
  <si>
    <t>www.callidoreality.cz</t>
  </si>
  <si>
    <t>Úmor celkem</t>
  </si>
  <si>
    <t>Poznámky:</t>
  </si>
  <si>
    <t>1. Výpočet počítá s provedením splátky vždy na konci daného měsíce. Je-li splátka sjednána k dřívějšímu datu v měsíci, bude o něco nižší.</t>
  </si>
  <si>
    <t>Úrok v poslední mimořádné splátce</t>
  </si>
  <si>
    <t>Suma</t>
  </si>
  <si>
    <t>Přeplatek na mimoř.splátkách</t>
  </si>
  <si>
    <t>Mimořádné splátky celkem</t>
  </si>
  <si>
    <t>Přeplatek na mimořádných splátkách</t>
  </si>
  <si>
    <t>Při mimořádné splátce</t>
  </si>
  <si>
    <t>Hypoteční kalkulačka</t>
  </si>
  <si>
    <t>Zkrátit splatnost</t>
  </si>
  <si>
    <t>Snížit splátky</t>
  </si>
  <si>
    <t>Snížená splátka při momoř. Splátkách</t>
  </si>
  <si>
    <t>Splatnost</t>
  </si>
  <si>
    <t>(1-vn)/i</t>
  </si>
  <si>
    <t>2. Výpočet počítá s teoretickým rokem o déce 360 dnů rozděleným do 12 měsíců o 30 dnech. Používá-li banka pro výpočty skutečný počet dní, nebo skutečný počet dní lomeno 360, nebo jiný úrokový standrd, budou výsledky o trochu jiné.</t>
  </si>
  <si>
    <t>V případě potřeby volejte autorovi kalkulačky Tomáši Príčkovi na tel. 775 70 60 10.</t>
  </si>
  <si>
    <t>www.callidoporadenstvi.cz</t>
  </si>
  <si>
    <t>Kupte chytře:</t>
  </si>
  <si>
    <t>Přonajměte nebo prodejte chybře: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</si>
</sst>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0"/>
      <name val="Arial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8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3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2" fillId="3" borderId="1" xfId="0" applyFont="1" applyFill="1" applyBorder="1" applyAlignment="1" applyProtection="1">
      <alignment horizontal="center" vertical="justify"/>
      <protection hidden="1"/>
    </xf>
    <xf numFmtId="3" fontId="0" fillId="2" borderId="0" xfId="0" applyNumberFormat="1" applyFill="1" applyProtection="1">
      <protection hidden="1"/>
    </xf>
    <xf numFmtId="3" fontId="0" fillId="0" borderId="30" xfId="0" applyNumberFormat="1" applyBorder="1" applyProtection="1">
      <protection locked="0" hidden="1"/>
    </xf>
    <xf numFmtId="3" fontId="0" fillId="0" borderId="31" xfId="0" applyNumberFormat="1" applyBorder="1" applyProtection="1">
      <protection locked="0" hidden="1"/>
    </xf>
    <xf numFmtId="3" fontId="0" fillId="0" borderId="32" xfId="0" applyNumberFormat="1" applyBorder="1" applyProtection="1">
      <protection locked="0" hidden="1"/>
    </xf>
    <xf numFmtId="0" fontId="0" fillId="0" borderId="0" xfId="0" applyProtection="1">
      <protection locked="0" hidden="1"/>
    </xf>
    <xf numFmtId="0" fontId="0" fillId="0" borderId="0" xfId="0" applyAlignment="1" applyProtection="1">
      <alignment horizontal="center" vertical="justify"/>
      <protection locked="0" hidden="1"/>
    </xf>
    <xf numFmtId="3" fontId="0" fillId="0" borderId="0" xfId="0" applyNumberFormat="1" applyProtection="1">
      <protection locked="0" hidden="1"/>
    </xf>
    <xf numFmtId="3" fontId="0" fillId="0" borderId="21" xfId="0" applyNumberFormat="1" applyBorder="1" applyProtection="1">
      <protection locked="0" hidden="1"/>
    </xf>
    <xf numFmtId="0" fontId="5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6" fillId="3" borderId="1" xfId="0" applyFont="1" applyFill="1" applyBorder="1" applyAlignment="1" applyProtection="1">
      <alignment horizontal="center" vertical="justify"/>
      <protection hidden="1"/>
    </xf>
    <xf numFmtId="0" fontId="5" fillId="0" borderId="23" xfId="0" applyFont="1" applyBorder="1" applyProtection="1">
      <protection hidden="1"/>
    </xf>
    <xf numFmtId="3" fontId="5" fillId="0" borderId="0" xfId="0" applyNumberFormat="1" applyFont="1" applyProtection="1">
      <protection hidden="1"/>
    </xf>
    <xf numFmtId="3" fontId="5" fillId="0" borderId="24" xfId="0" applyNumberFormat="1" applyFont="1" applyBorder="1" applyProtection="1">
      <protection hidden="1"/>
    </xf>
    <xf numFmtId="0" fontId="5" fillId="0" borderId="28" xfId="0" applyFont="1" applyBorder="1" applyProtection="1">
      <protection hidden="1"/>
    </xf>
    <xf numFmtId="3" fontId="5" fillId="0" borderId="29" xfId="0" applyNumberFormat="1" applyFont="1" applyBorder="1" applyProtection="1">
      <protection hidden="1"/>
    </xf>
    <xf numFmtId="3" fontId="5" fillId="0" borderId="20" xfId="0" applyNumberFormat="1" applyFont="1" applyBorder="1" applyProtection="1">
      <protection hidden="1"/>
    </xf>
    <xf numFmtId="3" fontId="5" fillId="0" borderId="21" xfId="0" applyNumberFormat="1" applyFont="1" applyBorder="1" applyProtection="1">
      <protection hidden="1"/>
    </xf>
    <xf numFmtId="3" fontId="5" fillId="0" borderId="22" xfId="0" applyNumberFormat="1" applyFont="1" applyBorder="1" applyProtection="1">
      <protection hidden="1"/>
    </xf>
    <xf numFmtId="3" fontId="5" fillId="0" borderId="23" xfId="0" applyNumberFormat="1" applyFont="1" applyBorder="1" applyProtection="1">
      <protection hidden="1"/>
    </xf>
    <xf numFmtId="3" fontId="5" fillId="0" borderId="25" xfId="0" applyNumberFormat="1" applyFont="1" applyBorder="1" applyProtection="1">
      <protection hidden="1"/>
    </xf>
    <xf numFmtId="3" fontId="5" fillId="0" borderId="26" xfId="0" applyNumberFormat="1" applyFont="1" applyBorder="1" applyProtection="1">
      <protection hidden="1"/>
    </xf>
    <xf numFmtId="3" fontId="5" fillId="0" borderId="27" xfId="0" applyNumberFormat="1" applyFont="1" applyBorder="1" applyProtection="1">
      <protection hidden="1"/>
    </xf>
    <xf numFmtId="0" fontId="5" fillId="0" borderId="25" xfId="0" applyFont="1" applyBorder="1" applyProtection="1">
      <protection hidden="1"/>
    </xf>
    <xf numFmtId="3" fontId="6" fillId="4" borderId="1" xfId="0" applyNumberFormat="1" applyFont="1" applyFill="1" applyBorder="1" applyProtection="1">
      <protection hidden="1"/>
    </xf>
    <xf numFmtId="3" fontId="5" fillId="2" borderId="0" xfId="0" applyNumberFormat="1" applyFont="1" applyFill="1" applyProtection="1">
      <protection hidden="1"/>
    </xf>
    <xf numFmtId="0" fontId="2" fillId="3" borderId="9" xfId="0" applyFont="1" applyFill="1" applyBorder="1" applyAlignment="1" applyProtection="1">
      <alignment horizontal="left"/>
      <protection hidden="1"/>
    </xf>
    <xf numFmtId="0" fontId="2" fillId="3" borderId="1" xfId="0" applyFont="1" applyFill="1" applyBorder="1" applyAlignment="1" applyProtection="1">
      <alignment horizontal="left"/>
      <protection hidden="1"/>
    </xf>
    <xf numFmtId="0" fontId="4" fillId="3" borderId="9" xfId="0" applyFont="1" applyFill="1" applyBorder="1" applyAlignment="1" applyProtection="1">
      <alignment horizontal="left"/>
      <protection hidden="1"/>
    </xf>
    <xf numFmtId="0" fontId="4" fillId="3" borderId="1" xfId="0" applyFont="1" applyFill="1" applyBorder="1" applyAlignment="1" applyProtection="1">
      <alignment horizontal="left"/>
      <protection hidden="1"/>
    </xf>
    <xf numFmtId="3" fontId="2" fillId="5" borderId="1" xfId="0" applyNumberFormat="1" applyFont="1" applyFill="1" applyBorder="1" applyAlignment="1" applyProtection="1">
      <alignment horizontal="right" indent="1"/>
      <protection hidden="1"/>
    </xf>
    <xf numFmtId="3" fontId="2" fillId="5" borderId="4" xfId="0" applyNumberFormat="1" applyFont="1" applyFill="1" applyBorder="1" applyAlignment="1" applyProtection="1">
      <alignment horizontal="right" indent="1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0" fontId="2" fillId="3" borderId="2" xfId="0" applyFont="1" applyFill="1" applyBorder="1" applyAlignment="1" applyProtection="1">
      <alignment horizontal="left"/>
      <protection hidden="1"/>
    </xf>
    <xf numFmtId="3" fontId="2" fillId="0" borderId="2" xfId="0" applyNumberFormat="1" applyFont="1" applyBorder="1" applyAlignment="1" applyProtection="1">
      <alignment horizontal="right" indent="1"/>
      <protection locked="0" hidden="1"/>
    </xf>
    <xf numFmtId="3" fontId="2" fillId="0" borderId="3" xfId="0" applyNumberFormat="1" applyFont="1" applyBorder="1" applyAlignment="1" applyProtection="1">
      <alignment horizontal="right" indent="1"/>
      <protection locked="0" hidden="1"/>
    </xf>
    <xf numFmtId="0" fontId="2" fillId="0" borderId="1" xfId="0" applyFont="1" applyBorder="1" applyAlignment="1" applyProtection="1">
      <alignment horizontal="right" indent="1"/>
      <protection locked="0" hidden="1"/>
    </xf>
    <xf numFmtId="0" fontId="2" fillId="0" borderId="4" xfId="0" applyFont="1" applyBorder="1" applyAlignment="1" applyProtection="1">
      <alignment horizontal="right" indent="1"/>
      <protection locked="0" hidden="1"/>
    </xf>
    <xf numFmtId="10" fontId="2" fillId="0" borderId="1" xfId="0" applyNumberFormat="1" applyFont="1" applyBorder="1" applyAlignment="1" applyProtection="1">
      <alignment horizontal="right" indent="1"/>
      <protection locked="0" hidden="1"/>
    </xf>
    <xf numFmtId="10" fontId="2" fillId="0" borderId="4" xfId="0" applyNumberFormat="1" applyFont="1" applyBorder="1" applyAlignment="1" applyProtection="1">
      <alignment horizontal="right" indent="1"/>
      <protection locked="0" hidden="1"/>
    </xf>
    <xf numFmtId="0" fontId="4" fillId="5" borderId="1" xfId="0" applyFont="1" applyFill="1" applyBorder="1" applyAlignment="1" applyProtection="1">
      <alignment horizontal="right" indent="1"/>
      <protection hidden="1"/>
    </xf>
    <xf numFmtId="0" fontId="4" fillId="5" borderId="4" xfId="0" applyFont="1" applyFill="1" applyBorder="1" applyAlignment="1" applyProtection="1">
      <alignment horizontal="right" indent="1"/>
      <protection hidden="1"/>
    </xf>
    <xf numFmtId="0" fontId="2" fillId="3" borderId="8" xfId="0" applyFont="1" applyFill="1" applyBorder="1" applyAlignment="1" applyProtection="1">
      <alignment horizontal="left"/>
      <protection hidden="1"/>
    </xf>
    <xf numFmtId="0" fontId="2" fillId="3" borderId="5" xfId="0" applyFont="1" applyFill="1" applyBorder="1" applyAlignment="1" applyProtection="1">
      <alignment horizontal="left"/>
      <protection hidden="1"/>
    </xf>
    <xf numFmtId="10" fontId="2" fillId="0" borderId="5" xfId="0" applyNumberFormat="1" applyFont="1" applyBorder="1" applyAlignment="1" applyProtection="1">
      <alignment horizontal="right" indent="1"/>
      <protection locked="0" hidden="1"/>
    </xf>
    <xf numFmtId="10" fontId="2" fillId="0" borderId="6" xfId="0" applyNumberFormat="1" applyFont="1" applyBorder="1" applyAlignment="1" applyProtection="1">
      <alignment horizontal="right" indent="1"/>
      <protection locked="0" hidden="1"/>
    </xf>
    <xf numFmtId="0" fontId="6" fillId="3" borderId="10" xfId="0" applyFont="1" applyFill="1" applyBorder="1" applyAlignment="1" applyProtection="1">
      <alignment horizontal="left"/>
      <protection hidden="1"/>
    </xf>
    <xf numFmtId="0" fontId="6" fillId="3" borderId="11" xfId="0" applyFont="1" applyFill="1" applyBorder="1" applyAlignment="1" applyProtection="1">
      <alignment horizontal="left"/>
      <protection hidden="1"/>
    </xf>
    <xf numFmtId="3" fontId="6" fillId="0" borderId="18" xfId="0" applyNumberFormat="1" applyFont="1" applyBorder="1" applyAlignment="1" applyProtection="1">
      <alignment horizontal="center" vertical="distributed"/>
      <protection hidden="1"/>
    </xf>
    <xf numFmtId="3" fontId="6" fillId="0" borderId="19" xfId="0" applyNumberFormat="1" applyFont="1" applyBorder="1" applyAlignment="1" applyProtection="1">
      <alignment horizontal="center" vertical="distributed"/>
      <protection hidden="1"/>
    </xf>
    <xf numFmtId="0" fontId="6" fillId="3" borderId="13" xfId="0" applyFont="1" applyFill="1" applyBorder="1" applyAlignment="1" applyProtection="1">
      <alignment horizontal="left"/>
      <protection hidden="1"/>
    </xf>
    <xf numFmtId="0" fontId="6" fillId="3" borderId="14" xfId="0" applyFont="1" applyFill="1" applyBorder="1" applyAlignment="1" applyProtection="1">
      <alignment horizontal="left"/>
      <protection hidden="1"/>
    </xf>
    <xf numFmtId="0" fontId="7" fillId="0" borderId="11" xfId="1" applyFont="1" applyBorder="1" applyAlignment="1" applyProtection="1">
      <alignment horizontal="left"/>
      <protection hidden="1"/>
    </xf>
    <xf numFmtId="0" fontId="7" fillId="0" borderId="12" xfId="1" applyFont="1" applyBorder="1" applyAlignment="1" applyProtection="1">
      <alignment horizontal="left"/>
      <protection hidden="1"/>
    </xf>
    <xf numFmtId="0" fontId="7" fillId="0" borderId="14" xfId="1" applyFont="1" applyBorder="1" applyAlignment="1" applyProtection="1">
      <alignment horizontal="left"/>
      <protection hidden="1"/>
    </xf>
    <xf numFmtId="0" fontId="7" fillId="0" borderId="15" xfId="1" applyFont="1" applyBorder="1" applyAlignment="1" applyProtection="1">
      <alignment horizontal="left"/>
      <protection hidden="1"/>
    </xf>
    <xf numFmtId="0" fontId="2" fillId="3" borderId="18" xfId="0" applyFont="1" applyFill="1" applyBorder="1" applyAlignment="1" applyProtection="1">
      <alignment horizontal="center" vertical="distributed"/>
      <protection hidden="1"/>
    </xf>
    <xf numFmtId="0" fontId="2" fillId="3" borderId="19" xfId="0" applyFont="1" applyFill="1" applyBorder="1" applyAlignment="1" applyProtection="1">
      <alignment horizontal="center" vertical="distributed"/>
      <protection hidden="1"/>
    </xf>
    <xf numFmtId="3" fontId="0" fillId="0" borderId="18" xfId="0" applyNumberFormat="1" applyBorder="1" applyAlignment="1" applyProtection="1">
      <alignment horizontal="center" vertical="distributed"/>
      <protection hidden="1"/>
    </xf>
    <xf numFmtId="3" fontId="0" fillId="0" borderId="19" xfId="0" applyNumberFormat="1" applyBorder="1" applyAlignment="1" applyProtection="1">
      <alignment horizontal="center" vertical="distributed"/>
      <protection hidden="1"/>
    </xf>
    <xf numFmtId="0" fontId="6" fillId="3" borderId="16" xfId="0" applyFont="1" applyFill="1" applyBorder="1" applyAlignment="1" applyProtection="1">
      <alignment horizontal="center" vertical="distributed"/>
      <protection hidden="1"/>
    </xf>
    <xf numFmtId="0" fontId="6" fillId="3" borderId="17" xfId="0" applyFont="1" applyFill="1" applyBorder="1" applyAlignment="1" applyProtection="1">
      <alignment horizontal="center" vertical="distributed"/>
      <protection hidden="1"/>
    </xf>
    <xf numFmtId="0" fontId="6" fillId="3" borderId="1" xfId="0" applyFont="1" applyFill="1" applyBorder="1" applyProtection="1">
      <protection hidden="1"/>
    </xf>
    <xf numFmtId="0" fontId="8" fillId="0" borderId="7" xfId="0" applyFont="1" applyBorder="1" applyAlignment="1" applyProtection="1">
      <alignment horizontal="left" vertical="justify"/>
      <protection hidden="1"/>
    </xf>
    <xf numFmtId="0" fontId="8" fillId="0" borderId="2" xfId="0" applyFont="1" applyBorder="1" applyAlignment="1" applyProtection="1">
      <alignment horizontal="left" vertical="justify"/>
      <protection hidden="1"/>
    </xf>
    <xf numFmtId="0" fontId="8" fillId="0" borderId="3" xfId="0" applyFont="1" applyBorder="1" applyAlignment="1" applyProtection="1">
      <alignment horizontal="left" vertical="justify"/>
      <protection hidden="1"/>
    </xf>
    <xf numFmtId="0" fontId="8" fillId="0" borderId="9" xfId="0" applyFont="1" applyBorder="1" applyAlignment="1" applyProtection="1">
      <alignment horizontal="left" vertical="justify"/>
      <protection hidden="1"/>
    </xf>
    <xf numFmtId="0" fontId="8" fillId="0" borderId="1" xfId="0" applyFont="1" applyBorder="1" applyAlignment="1" applyProtection="1">
      <alignment horizontal="left" vertical="justify"/>
      <protection hidden="1"/>
    </xf>
    <xf numFmtId="0" fontId="8" fillId="0" borderId="4" xfId="0" applyFont="1" applyBorder="1" applyAlignment="1" applyProtection="1">
      <alignment horizontal="left" vertical="justify"/>
      <protection hidden="1"/>
    </xf>
    <xf numFmtId="0" fontId="8" fillId="0" borderId="8" xfId="0" applyFont="1" applyBorder="1" applyAlignment="1" applyProtection="1">
      <alignment horizontal="left" vertical="justify"/>
      <protection hidden="1"/>
    </xf>
    <xf numFmtId="0" fontId="8" fillId="0" borderId="5" xfId="0" applyFont="1" applyBorder="1" applyAlignment="1" applyProtection="1">
      <alignment horizontal="left" vertical="justify"/>
      <protection hidden="1"/>
    </xf>
    <xf numFmtId="0" fontId="8" fillId="0" borderId="6" xfId="0" applyFont="1" applyBorder="1" applyAlignment="1" applyProtection="1">
      <alignment horizontal="left" vertical="justify"/>
      <protection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2" dropStyle="combo" dx="16" fmlaLink="$T$9" fmlaRange="$R$9:$R$10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callidoreality.cz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9525</xdr:rowOff>
        </xdr:from>
        <xdr:to>
          <xdr:col>7</xdr:col>
          <xdr:colOff>438150</xdr:colOff>
          <xdr:row>7</xdr:row>
          <xdr:rowOff>190500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376354</xdr:colOff>
      <xdr:row>1</xdr:row>
      <xdr:rowOff>111514</xdr:rowOff>
    </xdr:from>
    <xdr:to>
      <xdr:col>3</xdr:col>
      <xdr:colOff>464634</xdr:colOff>
      <xdr:row>11</xdr:row>
      <xdr:rowOff>195147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354" y="302014"/>
          <a:ext cx="2160548" cy="2160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allidoporadenstvi.cz/" TargetMode="External"/><Relationship Id="rId1" Type="http://schemas.openxmlformats.org/officeDocument/2006/relationships/hyperlink" Target="http://www.callidoreality.cz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JCE387"/>
  <sheetViews>
    <sheetView tabSelected="1" topLeftCell="D1" zoomScale="205" zoomScaleNormal="205" workbookViewId="0">
      <selection activeCell="G6" sqref="G6:H6"/>
    </sheetView>
  </sheetViews>
  <sheetFormatPr defaultColWidth="0" defaultRowHeight="15" zeroHeight="1" x14ac:dyDescent="0.25"/>
  <cols>
    <col min="1" max="1" width="5.7109375" style="2" customWidth="1"/>
    <col min="2" max="6" width="12.7109375" style="2" customWidth="1"/>
    <col min="7" max="7" width="9.140625" style="2" customWidth="1"/>
    <col min="8" max="8" width="6.7109375" style="2" customWidth="1"/>
    <col min="9" max="12" width="12.140625" style="2" customWidth="1"/>
    <col min="13" max="13" width="9.140625" style="2" customWidth="1"/>
    <col min="14" max="14" width="12.140625" style="2" customWidth="1"/>
    <col min="15" max="15" width="9.140625" style="2" customWidth="1"/>
    <col min="16" max="20" width="0" style="10" hidden="1" customWidth="1"/>
    <col min="21" max="21" width="11.85546875" style="10" hidden="1" customWidth="1"/>
    <col min="22" max="29" width="0" style="10" hidden="1" customWidth="1"/>
    <col min="30" max="6843" width="0" style="2" hidden="1" customWidth="1"/>
    <col min="6844" max="16384" width="9.140625" style="2" hidden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8" ht="27" thickBot="1" x14ac:dyDescent="0.45">
      <c r="A2" s="1"/>
      <c r="B2" s="1"/>
      <c r="C2" s="1"/>
      <c r="D2" s="1"/>
      <c r="E2" s="3" t="s">
        <v>30</v>
      </c>
      <c r="F2" s="1"/>
      <c r="G2" s="1"/>
      <c r="H2" s="1"/>
      <c r="I2" s="1"/>
      <c r="J2" s="1"/>
      <c r="K2" s="1"/>
      <c r="L2" s="1"/>
      <c r="M2" s="1"/>
      <c r="N2" s="1"/>
      <c r="O2" s="1"/>
      <c r="R2" s="10" t="s">
        <v>11</v>
      </c>
      <c r="S2" s="10">
        <f>12*G4</f>
        <v>360</v>
      </c>
    </row>
    <row r="3" spans="1:28" x14ac:dyDescent="0.25">
      <c r="A3" s="1"/>
      <c r="B3" s="1"/>
      <c r="C3" s="1"/>
      <c r="D3" s="1"/>
      <c r="E3" s="38" t="s">
        <v>0</v>
      </c>
      <c r="F3" s="39"/>
      <c r="G3" s="40">
        <v>1000000</v>
      </c>
      <c r="H3" s="41"/>
      <c r="I3" s="1"/>
      <c r="J3" s="4"/>
      <c r="K3" s="1"/>
      <c r="L3" s="1"/>
      <c r="M3" s="1"/>
      <c r="N3" s="1"/>
      <c r="O3" s="1"/>
      <c r="R3" s="10" t="s">
        <v>10</v>
      </c>
      <c r="S3" s="10">
        <f>1/(1+G6)</f>
        <v>0.99751452630528947</v>
      </c>
    </row>
    <row r="4" spans="1:28" ht="15" customHeight="1" x14ac:dyDescent="0.25">
      <c r="A4" s="1"/>
      <c r="B4" s="1"/>
      <c r="C4" s="1"/>
      <c r="D4" s="1"/>
      <c r="E4" s="32" t="s">
        <v>3</v>
      </c>
      <c r="F4" s="33"/>
      <c r="G4" s="42">
        <v>30</v>
      </c>
      <c r="H4" s="43"/>
      <c r="I4" s="1"/>
      <c r="J4" s="4"/>
      <c r="K4" s="1"/>
      <c r="L4" s="1"/>
      <c r="M4" s="1"/>
      <c r="N4" s="1"/>
      <c r="O4" s="1"/>
      <c r="R4" s="10" t="s">
        <v>12</v>
      </c>
      <c r="S4" s="10">
        <f>POWER(S3,S2)</f>
        <v>0.40824641018423635</v>
      </c>
    </row>
    <row r="5" spans="1:28" ht="15" customHeight="1" x14ac:dyDescent="0.25">
      <c r="A5" s="1"/>
      <c r="B5" s="1"/>
      <c r="C5" s="1"/>
      <c r="D5" s="1"/>
      <c r="E5" s="32" t="s">
        <v>1</v>
      </c>
      <c r="F5" s="33"/>
      <c r="G5" s="44">
        <v>2.9899999999999999E-2</v>
      </c>
      <c r="H5" s="45"/>
      <c r="I5" s="1"/>
      <c r="J5" s="4"/>
      <c r="K5" s="1"/>
      <c r="L5" s="1"/>
      <c r="M5" s="1"/>
      <c r="N5" s="1"/>
      <c r="O5" s="1"/>
      <c r="R5" s="10" t="s">
        <v>13</v>
      </c>
      <c r="S5" s="10">
        <f>1-S4</f>
        <v>0.59175358981576365</v>
      </c>
    </row>
    <row r="6" spans="1:28" ht="15" customHeight="1" x14ac:dyDescent="0.25">
      <c r="A6" s="1"/>
      <c r="B6" s="1"/>
      <c r="C6" s="1"/>
      <c r="D6" s="1"/>
      <c r="E6" s="34" t="s">
        <v>2</v>
      </c>
      <c r="F6" s="35"/>
      <c r="G6" s="46">
        <f>G5/12</f>
        <v>2.4916666666666668E-3</v>
      </c>
      <c r="H6" s="47"/>
      <c r="I6" s="1"/>
      <c r="J6" s="4"/>
      <c r="K6" s="1"/>
      <c r="L6" s="1"/>
      <c r="M6" s="1"/>
      <c r="N6" s="1"/>
      <c r="O6" s="1"/>
      <c r="R6" s="10" t="s">
        <v>14</v>
      </c>
      <c r="S6" s="10">
        <f>S5/G6</f>
        <v>237.4930795247212</v>
      </c>
    </row>
    <row r="7" spans="1:28" x14ac:dyDescent="0.25">
      <c r="A7" s="1"/>
      <c r="B7" s="1"/>
      <c r="C7" s="1"/>
      <c r="D7" s="1"/>
      <c r="E7" s="32" t="s">
        <v>15</v>
      </c>
      <c r="F7" s="33"/>
      <c r="G7" s="36">
        <f>IF(T9=2,U16,V16)</f>
        <v>4210.6490092310569</v>
      </c>
      <c r="H7" s="37"/>
      <c r="I7" s="1"/>
      <c r="J7" s="1"/>
      <c r="K7" s="1"/>
      <c r="L7" s="1"/>
      <c r="M7" s="1"/>
      <c r="N7" s="1"/>
      <c r="O7" s="1"/>
      <c r="R7" s="10" t="s">
        <v>15</v>
      </c>
      <c r="S7" s="10">
        <f>G3/S6</f>
        <v>4210.6490092310569</v>
      </c>
    </row>
    <row r="8" spans="1:28" ht="15.75" thickBot="1" x14ac:dyDescent="0.3">
      <c r="A8" s="1"/>
      <c r="B8" s="1"/>
      <c r="C8" s="1"/>
      <c r="D8" s="1"/>
      <c r="E8" s="48" t="s">
        <v>29</v>
      </c>
      <c r="F8" s="49"/>
      <c r="G8" s="50"/>
      <c r="H8" s="51"/>
      <c r="I8" s="1"/>
      <c r="J8" s="1"/>
      <c r="K8" s="1"/>
      <c r="L8" s="1"/>
      <c r="M8" s="1"/>
      <c r="N8" s="1"/>
      <c r="O8" s="1"/>
    </row>
    <row r="9" spans="1:2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R9" s="10" t="s">
        <v>31</v>
      </c>
      <c r="T9" s="10">
        <v>1</v>
      </c>
    </row>
    <row r="10" spans="1:28" ht="15.75" thickBot="1" x14ac:dyDescent="0.3">
      <c r="A10" s="14"/>
      <c r="B10" s="14"/>
      <c r="C10" s="14"/>
      <c r="D10" s="14"/>
      <c r="E10" s="15" t="s">
        <v>19</v>
      </c>
      <c r="F10" s="14"/>
      <c r="G10" s="14"/>
      <c r="H10" s="14"/>
      <c r="I10" s="14"/>
      <c r="J10" s="14"/>
      <c r="K10" s="14"/>
      <c r="L10" s="14"/>
      <c r="M10" s="1"/>
      <c r="N10" s="1"/>
      <c r="O10" s="1"/>
      <c r="R10" s="10" t="s">
        <v>32</v>
      </c>
    </row>
    <row r="11" spans="1:28" x14ac:dyDescent="0.25">
      <c r="A11" s="14"/>
      <c r="B11" s="14"/>
      <c r="C11" s="14"/>
      <c r="D11" s="14"/>
      <c r="E11" s="52" t="s">
        <v>39</v>
      </c>
      <c r="F11" s="53"/>
      <c r="G11" s="53"/>
      <c r="H11" s="58" t="s">
        <v>38</v>
      </c>
      <c r="I11" s="58"/>
      <c r="J11" s="59"/>
      <c r="K11" s="14"/>
      <c r="L11" s="14"/>
      <c r="M11" s="1"/>
      <c r="N11" s="1"/>
      <c r="O11" s="1"/>
    </row>
    <row r="12" spans="1:28" ht="15.75" thickBot="1" x14ac:dyDescent="0.3">
      <c r="A12" s="14"/>
      <c r="B12" s="14"/>
      <c r="C12" s="14"/>
      <c r="D12" s="14"/>
      <c r="E12" s="56" t="s">
        <v>40</v>
      </c>
      <c r="F12" s="57"/>
      <c r="G12" s="57"/>
      <c r="H12" s="60" t="s">
        <v>20</v>
      </c>
      <c r="I12" s="60"/>
      <c r="J12" s="61"/>
      <c r="K12" s="14"/>
      <c r="L12" s="14"/>
      <c r="M12" s="1"/>
      <c r="N12" s="1"/>
      <c r="O12" s="1"/>
    </row>
    <row r="13" spans="1:28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"/>
      <c r="N13" s="1"/>
      <c r="O13" s="1"/>
    </row>
    <row r="14" spans="1:28" ht="45" customHeight="1" x14ac:dyDescent="0.25">
      <c r="A14" s="16" t="s">
        <v>4</v>
      </c>
      <c r="B14" s="16" t="s">
        <v>5</v>
      </c>
      <c r="C14" s="16" t="s">
        <v>6</v>
      </c>
      <c r="D14" s="16" t="s">
        <v>7</v>
      </c>
      <c r="E14" s="16" t="s">
        <v>8</v>
      </c>
      <c r="F14" s="16" t="s">
        <v>18</v>
      </c>
      <c r="G14" s="14"/>
      <c r="H14" s="16" t="s">
        <v>9</v>
      </c>
      <c r="I14" s="16" t="s">
        <v>5</v>
      </c>
      <c r="J14" s="16" t="s">
        <v>6</v>
      </c>
      <c r="K14" s="16" t="s">
        <v>7</v>
      </c>
      <c r="L14" s="16" t="s">
        <v>8</v>
      </c>
      <c r="M14" s="1"/>
      <c r="N14" s="5" t="s">
        <v>18</v>
      </c>
      <c r="O14" s="1"/>
      <c r="P14" s="11"/>
      <c r="Q14" s="11"/>
      <c r="R14" s="11" t="s">
        <v>18</v>
      </c>
      <c r="S14" s="11" t="s">
        <v>24</v>
      </c>
      <c r="U14" s="10" t="s">
        <v>33</v>
      </c>
    </row>
    <row r="15" spans="1:28" x14ac:dyDescent="0.25">
      <c r="A15" s="17">
        <v>1</v>
      </c>
      <c r="B15" s="18">
        <f>I27</f>
        <v>773664.41459487344</v>
      </c>
      <c r="C15" s="18">
        <f>V27</f>
        <v>4210.6490092310569</v>
      </c>
      <c r="D15" s="18">
        <f t="shared" ref="D15:E15" si="0">K27</f>
        <v>1933.3880083593983</v>
      </c>
      <c r="E15" s="18">
        <f t="shared" si="0"/>
        <v>2277.2610008716583</v>
      </c>
      <c r="F15" s="19">
        <f>SUM(N16:N27)</f>
        <v>200000</v>
      </c>
      <c r="G15" s="14"/>
      <c r="H15" s="20">
        <v>0</v>
      </c>
      <c r="I15" s="21">
        <f>$G$3</f>
        <v>1000000</v>
      </c>
      <c r="J15" s="14"/>
      <c r="K15" s="14"/>
      <c r="L15" s="14"/>
      <c r="M15" s="1"/>
      <c r="N15" s="1"/>
      <c r="O15" s="1"/>
      <c r="R15" s="10">
        <f t="shared" ref="R15:R78" si="1">IF(N15="",0,MIN(N15,I14))</f>
        <v>0</v>
      </c>
      <c r="S15" s="10">
        <f t="shared" ref="S15:S78" si="2">IF(I15=0,K15,0)</f>
        <v>0</v>
      </c>
      <c r="Y15" s="10" t="s">
        <v>34</v>
      </c>
      <c r="Z15" s="10" t="s">
        <v>10</v>
      </c>
      <c r="AA15" s="10" t="s">
        <v>12</v>
      </c>
      <c r="AB15" s="10" t="s">
        <v>35</v>
      </c>
    </row>
    <row r="16" spans="1:28" x14ac:dyDescent="0.25">
      <c r="A16" s="17">
        <f>1+A15</f>
        <v>2</v>
      </c>
      <c r="B16" s="18">
        <f>I39</f>
        <v>745890.62809593324</v>
      </c>
      <c r="C16" s="18">
        <f>V39</f>
        <v>4210.6490092310569</v>
      </c>
      <c r="D16" s="18">
        <f t="shared" ref="D16:E16" si="3">K39</f>
        <v>1864.356992613772</v>
      </c>
      <c r="E16" s="18">
        <f t="shared" si="3"/>
        <v>2346.2920166172848</v>
      </c>
      <c r="F16" s="19">
        <f>SUM(N28:N39)</f>
        <v>0</v>
      </c>
      <c r="G16" s="14"/>
      <c r="H16" s="22">
        <v>1</v>
      </c>
      <c r="I16" s="23">
        <f>MAX(I15*(1+$G$6)-J16-R16,0)</f>
        <v>848281.0176574355</v>
      </c>
      <c r="J16" s="23">
        <f>IF($T$9=2,U16,V16)</f>
        <v>4210.6490092310569</v>
      </c>
      <c r="K16" s="23">
        <f t="shared" ref="K16:K79" si="4">I15*$G$6</f>
        <v>2491.666666666667</v>
      </c>
      <c r="L16" s="24">
        <f t="shared" ref="L16:L79" si="5">IF(J16&gt;K16,J16-K16,0)</f>
        <v>1718.9823425643899</v>
      </c>
      <c r="M16" s="1"/>
      <c r="N16" s="7">
        <v>150000</v>
      </c>
      <c r="O16" s="1"/>
      <c r="R16" s="10">
        <f t="shared" si="1"/>
        <v>150000</v>
      </c>
      <c r="S16" s="10">
        <f t="shared" si="2"/>
        <v>0</v>
      </c>
      <c r="U16" s="12">
        <f>IF($AB16&gt;0,IF((I15-R16)&gt;I15/$AB16,I15/$AB16,IF(AND((I15-R16)&lt;I15/$AB16,(I15-R16)&gt;0),(I15-R16)+K16,0)),0)</f>
        <v>4210.6490092310569</v>
      </c>
      <c r="V16" s="13">
        <f>S7</f>
        <v>4210.6490092310569</v>
      </c>
      <c r="Y16" s="10">
        <f>12*G4</f>
        <v>360</v>
      </c>
      <c r="Z16" s="10">
        <f>1/(1+$G$6)</f>
        <v>0.99751452630528947</v>
      </c>
      <c r="AA16" s="10">
        <f>POWER(Z16,Y16)</f>
        <v>0.40824641018423635</v>
      </c>
      <c r="AB16" s="10">
        <f>(1-AA16)/$G$6</f>
        <v>237.4930795247212</v>
      </c>
    </row>
    <row r="17" spans="1:28" x14ac:dyDescent="0.25">
      <c r="A17" s="17">
        <f t="shared" ref="A17:A44" si="6">1+A16</f>
        <v>3</v>
      </c>
      <c r="B17" s="18">
        <f>I51</f>
        <v>717274.92989148805</v>
      </c>
      <c r="C17" s="18">
        <f>V51</f>
        <v>4210.6490092310569</v>
      </c>
      <c r="D17" s="18">
        <f t="shared" ref="D17:E17" si="7">K51</f>
        <v>1793.2334274708437</v>
      </c>
      <c r="E17" s="18">
        <f t="shared" si="7"/>
        <v>2417.4155817602132</v>
      </c>
      <c r="F17" s="19">
        <f>SUM(N40:N51)</f>
        <v>0</v>
      </c>
      <c r="G17" s="14"/>
      <c r="H17" s="25">
        <f>H16+1</f>
        <v>2</v>
      </c>
      <c r="I17" s="18">
        <f>MAX(I16*(1+$G$6)-J17-R17,0)</f>
        <v>796184.0021838675</v>
      </c>
      <c r="J17" s="18">
        <f>IF($T$9=2,U17,V17)</f>
        <v>4210.6490092310569</v>
      </c>
      <c r="K17" s="18">
        <f t="shared" si="4"/>
        <v>2113.6335356631103</v>
      </c>
      <c r="L17" s="19">
        <f t="shared" si="5"/>
        <v>2097.0154735679466</v>
      </c>
      <c r="M17" s="6"/>
      <c r="N17" s="8">
        <v>50000</v>
      </c>
      <c r="O17" s="1"/>
      <c r="R17" s="10">
        <f t="shared" si="1"/>
        <v>50000</v>
      </c>
      <c r="S17" s="10">
        <f t="shared" si="2"/>
        <v>0</v>
      </c>
      <c r="U17" s="12">
        <f t="shared" ref="U17:U80" si="8">IF($AB17&gt;0,IF((I16-R17)&gt;I16/$AB17,I16/$AB17,IF(AND((I16-R17)&lt;I16/$AB17,(I16-R17)&gt;0),(I16-R17)+K17,0)),0)</f>
        <v>3577.9640836308849</v>
      </c>
      <c r="V17" s="12">
        <f t="shared" ref="V17:V80" si="9">IF((I16-R17+K17)&gt;0,IF((I16-R17+K17)&gt;J16,J16,IF((I16-R17+K17)&lt;J16,I16-R17+K17,0)),0)</f>
        <v>4210.6490092310569</v>
      </c>
      <c r="Y17" s="10">
        <f>MAX(Y16-1,0)</f>
        <v>359</v>
      </c>
      <c r="Z17" s="10">
        <f>1/(1+$G$6)</f>
        <v>0.99751452630528947</v>
      </c>
      <c r="AA17" s="10">
        <f>POWER(Z17,Y17)</f>
        <v>0.4092636241562787</v>
      </c>
      <c r="AB17" s="10">
        <f>(1-AA17)/$G$6</f>
        <v>237.08483311453696</v>
      </c>
    </row>
    <row r="18" spans="1:28" x14ac:dyDescent="0.25">
      <c r="A18" s="17">
        <f t="shared" si="6"/>
        <v>4</v>
      </c>
      <c r="B18" s="18">
        <f>I63</f>
        <v>487791.79896300856</v>
      </c>
      <c r="C18" s="18">
        <f>V63</f>
        <v>4210.6490092310569</v>
      </c>
      <c r="D18" s="18">
        <f t="shared" ref="D18:E18" si="10">K63</f>
        <v>1719.9538811103971</v>
      </c>
      <c r="E18" s="18">
        <f t="shared" si="10"/>
        <v>2490.6951281206598</v>
      </c>
      <c r="F18" s="19">
        <f>SUM(N52:N63)</f>
        <v>200000</v>
      </c>
      <c r="G18" s="14"/>
      <c r="H18" s="25">
        <f t="shared" ref="H18:H81" si="11">H17+1</f>
        <v>3</v>
      </c>
      <c r="I18" s="18">
        <f t="shared" ref="I18:I81" si="12">MAX(I17*(1+$G$6)-J18-R18,0)</f>
        <v>793957.17831341119</v>
      </c>
      <c r="J18" s="18">
        <f t="shared" ref="J18:J81" si="13">IF($T$9=2,U18,V18)</f>
        <v>4210.6490092310569</v>
      </c>
      <c r="K18" s="18">
        <f t="shared" si="4"/>
        <v>1983.8251387748032</v>
      </c>
      <c r="L18" s="19">
        <f t="shared" si="5"/>
        <v>2226.8238704562536</v>
      </c>
      <c r="M18" s="6"/>
      <c r="N18" s="8"/>
      <c r="O18" s="1"/>
      <c r="R18" s="10">
        <f t="shared" si="1"/>
        <v>0</v>
      </c>
      <c r="S18" s="10">
        <f t="shared" si="2"/>
        <v>0</v>
      </c>
      <c r="U18" s="12">
        <f t="shared" si="8"/>
        <v>3364.0312090438515</v>
      </c>
      <c r="V18" s="12">
        <f t="shared" si="9"/>
        <v>4210.6490092310569</v>
      </c>
      <c r="Y18" s="10">
        <f t="shared" ref="Y18:Y81" si="14">MAX(Y17-1,0)</f>
        <v>358</v>
      </c>
      <c r="Z18" s="10">
        <f t="shared" ref="Z18:Z81" si="15">1/(1+$G$6)</f>
        <v>0.99751452630528947</v>
      </c>
      <c r="AA18" s="10">
        <f t="shared" ref="AA18:AA81" si="16">POWER(Z18,Y18)</f>
        <v>0.41028337268646808</v>
      </c>
      <c r="AB18" s="10">
        <f t="shared" ref="AB18:AB81" si="17">(1-AA18)/$G$6</f>
        <v>236.6755694903807</v>
      </c>
    </row>
    <row r="19" spans="1:28" x14ac:dyDescent="0.25">
      <c r="A19" s="17">
        <f t="shared" si="6"/>
        <v>5</v>
      </c>
      <c r="B19" s="18">
        <f>I75</f>
        <v>451352.30527311686</v>
      </c>
      <c r="C19" s="18">
        <f>V75</f>
        <v>4210.6490092310569</v>
      </c>
      <c r="D19" s="18">
        <f t="shared" ref="D19:E19" si="18">K75</f>
        <v>1132.2897391534598</v>
      </c>
      <c r="E19" s="18">
        <f t="shared" si="18"/>
        <v>3078.3592700775971</v>
      </c>
      <c r="F19" s="19">
        <f>SUM(N64:N75)</f>
        <v>0</v>
      </c>
      <c r="G19" s="14"/>
      <c r="H19" s="25">
        <f t="shared" si="11"/>
        <v>4</v>
      </c>
      <c r="I19" s="18">
        <f t="shared" si="12"/>
        <v>791724.80594014435</v>
      </c>
      <c r="J19" s="18">
        <f t="shared" si="13"/>
        <v>4210.6490092310569</v>
      </c>
      <c r="K19" s="18">
        <f t="shared" si="4"/>
        <v>1978.2766359642496</v>
      </c>
      <c r="L19" s="19">
        <f t="shared" si="5"/>
        <v>2232.3723732668072</v>
      </c>
      <c r="M19" s="6"/>
      <c r="N19" s="8"/>
      <c r="O19" s="1"/>
      <c r="R19" s="10">
        <f t="shared" si="1"/>
        <v>0</v>
      </c>
      <c r="S19" s="10">
        <f t="shared" si="2"/>
        <v>0</v>
      </c>
      <c r="U19" s="12">
        <f t="shared" si="8"/>
        <v>3360.4478734887257</v>
      </c>
      <c r="V19" s="12">
        <f t="shared" si="9"/>
        <v>4210.6490092310569</v>
      </c>
      <c r="Y19" s="10">
        <f t="shared" si="14"/>
        <v>357</v>
      </c>
      <c r="Z19" s="10">
        <f t="shared" si="15"/>
        <v>0.99751452630528947</v>
      </c>
      <c r="AA19" s="10">
        <f t="shared" si="16"/>
        <v>0.41130566209007841</v>
      </c>
      <c r="AB19" s="10">
        <f t="shared" si="17"/>
        <v>236.2652861176943</v>
      </c>
    </row>
    <row r="20" spans="1:28" x14ac:dyDescent="0.25">
      <c r="A20" s="17">
        <f t="shared" si="6"/>
        <v>6</v>
      </c>
      <c r="B20" s="18">
        <f>I87</f>
        <v>413808.21476199705</v>
      </c>
      <c r="C20" s="18">
        <f>V87</f>
        <v>4210.6490092310569</v>
      </c>
      <c r="D20" s="18">
        <f t="shared" ref="D20:E20" si="19">K87</f>
        <v>1038.9748897962347</v>
      </c>
      <c r="E20" s="18">
        <f t="shared" si="19"/>
        <v>3171.6741194348224</v>
      </c>
      <c r="F20" s="19">
        <f>SUM(N76:N87)</f>
        <v>0</v>
      </c>
      <c r="G20" s="14"/>
      <c r="H20" s="25">
        <f t="shared" si="11"/>
        <v>5</v>
      </c>
      <c r="I20" s="18">
        <f t="shared" si="12"/>
        <v>789486.8712390475</v>
      </c>
      <c r="J20" s="18">
        <f t="shared" si="13"/>
        <v>4210.6490092310569</v>
      </c>
      <c r="K20" s="18">
        <f t="shared" si="4"/>
        <v>1972.7143081341931</v>
      </c>
      <c r="L20" s="19">
        <f t="shared" si="5"/>
        <v>2237.934701096864</v>
      </c>
      <c r="M20" s="1"/>
      <c r="N20" s="8"/>
      <c r="O20" s="1"/>
      <c r="R20" s="10">
        <f t="shared" si="1"/>
        <v>0</v>
      </c>
      <c r="S20" s="10">
        <f t="shared" si="2"/>
        <v>0</v>
      </c>
      <c r="U20" s="12">
        <f t="shared" si="8"/>
        <v>3356.8430959305947</v>
      </c>
      <c r="V20" s="12">
        <f t="shared" si="9"/>
        <v>4210.6490092310569</v>
      </c>
      <c r="Y20" s="10">
        <f t="shared" si="14"/>
        <v>356</v>
      </c>
      <c r="Z20" s="10">
        <f t="shared" si="15"/>
        <v>0.99751452630528947</v>
      </c>
      <c r="AA20" s="10">
        <f t="shared" si="16"/>
        <v>0.4123304986981195</v>
      </c>
      <c r="AB20" s="10">
        <f t="shared" si="17"/>
        <v>235.85398045560419</v>
      </c>
    </row>
    <row r="21" spans="1:28" x14ac:dyDescent="0.25">
      <c r="A21" s="17">
        <f t="shared" si="6"/>
        <v>7</v>
      </c>
      <c r="B21" s="18">
        <f>I99</f>
        <v>70613.012788974054</v>
      </c>
      <c r="C21" s="18">
        <f>V99</f>
        <v>4210.6490092310569</v>
      </c>
      <c r="D21" s="18">
        <f t="shared" ref="D21:E21" si="20">K99</f>
        <v>185.97224314136719</v>
      </c>
      <c r="E21" s="18">
        <f t="shared" si="20"/>
        <v>4024.6767660896899</v>
      </c>
      <c r="F21" s="19">
        <f>SUM(N88:N99)</f>
        <v>300000</v>
      </c>
      <c r="G21" s="14"/>
      <c r="H21" s="25">
        <f t="shared" si="11"/>
        <v>6</v>
      </c>
      <c r="I21" s="18">
        <f t="shared" si="12"/>
        <v>787243.36035065365</v>
      </c>
      <c r="J21" s="18">
        <f t="shared" si="13"/>
        <v>4210.6490092310569</v>
      </c>
      <c r="K21" s="18">
        <f t="shared" si="4"/>
        <v>1967.1381208372934</v>
      </c>
      <c r="L21" s="19">
        <f t="shared" si="5"/>
        <v>2243.5108883937637</v>
      </c>
      <c r="M21" s="1"/>
      <c r="N21" s="8"/>
      <c r="O21" s="1"/>
      <c r="R21" s="10">
        <f t="shared" si="1"/>
        <v>0</v>
      </c>
      <c r="S21" s="10">
        <f t="shared" si="2"/>
        <v>0</v>
      </c>
      <c r="U21" s="12">
        <f t="shared" si="8"/>
        <v>3353.216694597369</v>
      </c>
      <c r="V21" s="12">
        <f t="shared" si="9"/>
        <v>4210.6490092310569</v>
      </c>
      <c r="Y21" s="10">
        <f t="shared" si="14"/>
        <v>355</v>
      </c>
      <c r="Z21" s="10">
        <f t="shared" si="15"/>
        <v>0.99751452630528947</v>
      </c>
      <c r="AA21" s="10">
        <f t="shared" si="16"/>
        <v>0.41335788885737557</v>
      </c>
      <c r="AB21" s="10">
        <f t="shared" si="17"/>
        <v>235.4416499569061</v>
      </c>
    </row>
    <row r="22" spans="1:28" x14ac:dyDescent="0.25">
      <c r="A22" s="17">
        <f t="shared" si="6"/>
        <v>8</v>
      </c>
      <c r="B22" s="18">
        <f>I111</f>
        <v>21527.504722119778</v>
      </c>
      <c r="C22" s="18">
        <f>V111</f>
        <v>4210.6490092310569</v>
      </c>
      <c r="D22" s="18">
        <f t="shared" ref="D22:E22" si="21">K111</f>
        <v>63.971504049692022</v>
      </c>
      <c r="E22" s="18">
        <f t="shared" si="21"/>
        <v>4146.6775051813647</v>
      </c>
      <c r="F22" s="19">
        <f>SUM(N100:N111)</f>
        <v>0</v>
      </c>
      <c r="G22" s="14"/>
      <c r="H22" s="25">
        <f t="shared" si="11"/>
        <v>7</v>
      </c>
      <c r="I22" s="18">
        <f t="shared" si="12"/>
        <v>784994.25938096293</v>
      </c>
      <c r="J22" s="18">
        <f t="shared" si="13"/>
        <v>4210.6490092310569</v>
      </c>
      <c r="K22" s="18">
        <f t="shared" si="4"/>
        <v>1961.5480395403788</v>
      </c>
      <c r="L22" s="19">
        <f t="shared" si="5"/>
        <v>2249.1009696906781</v>
      </c>
      <c r="M22" s="1"/>
      <c r="N22" s="8"/>
      <c r="O22" s="1"/>
      <c r="R22" s="10">
        <f t="shared" si="1"/>
        <v>0</v>
      </c>
      <c r="S22" s="10">
        <f t="shared" si="2"/>
        <v>0</v>
      </c>
      <c r="U22" s="12">
        <f t="shared" si="8"/>
        <v>3349.5684856643538</v>
      </c>
      <c r="V22" s="12">
        <f t="shared" si="9"/>
        <v>4210.6490092310569</v>
      </c>
      <c r="Y22" s="10">
        <f t="shared" si="14"/>
        <v>354</v>
      </c>
      <c r="Z22" s="10">
        <f t="shared" si="15"/>
        <v>0.99751452630528947</v>
      </c>
      <c r="AA22" s="10">
        <f t="shared" si="16"/>
        <v>0.41438783893044506</v>
      </c>
      <c r="AB22" s="10">
        <f t="shared" si="17"/>
        <v>235.02829206804878</v>
      </c>
    </row>
    <row r="23" spans="1:28" x14ac:dyDescent="0.25">
      <c r="A23" s="17">
        <f t="shared" si="6"/>
        <v>9</v>
      </c>
      <c r="B23" s="18">
        <f>I123</f>
        <v>0</v>
      </c>
      <c r="C23" s="18">
        <f>V123</f>
        <v>0</v>
      </c>
      <c r="D23" s="18">
        <f t="shared" ref="D23:E23" si="22">K123</f>
        <v>0</v>
      </c>
      <c r="E23" s="18">
        <f t="shared" si="22"/>
        <v>0</v>
      </c>
      <c r="F23" s="19">
        <f>SUM(N112:N123)</f>
        <v>0</v>
      </c>
      <c r="G23" s="14"/>
      <c r="H23" s="25">
        <f t="shared" si="11"/>
        <v>8</v>
      </c>
      <c r="I23" s="18">
        <f t="shared" si="12"/>
        <v>782739.55440135603</v>
      </c>
      <c r="J23" s="18">
        <f t="shared" si="13"/>
        <v>4210.6490092310569</v>
      </c>
      <c r="K23" s="18">
        <f t="shared" si="4"/>
        <v>1955.9440296242328</v>
      </c>
      <c r="L23" s="19">
        <f t="shared" si="5"/>
        <v>2254.7049796068241</v>
      </c>
      <c r="M23" s="1"/>
      <c r="N23" s="8"/>
      <c r="O23" s="1"/>
      <c r="R23" s="10">
        <f t="shared" si="1"/>
        <v>0</v>
      </c>
      <c r="S23" s="10">
        <f t="shared" si="2"/>
        <v>0</v>
      </c>
      <c r="U23" s="12">
        <f t="shared" si="8"/>
        <v>3345.8982832251759</v>
      </c>
      <c r="V23" s="12">
        <f t="shared" si="9"/>
        <v>4210.6490092310569</v>
      </c>
      <c r="Y23" s="10">
        <f t="shared" si="14"/>
        <v>353</v>
      </c>
      <c r="Z23" s="10">
        <f t="shared" si="15"/>
        <v>0.99751452630528947</v>
      </c>
      <c r="AA23" s="10">
        <f t="shared" si="16"/>
        <v>0.41542035529578009</v>
      </c>
      <c r="AB23" s="10">
        <f t="shared" si="17"/>
        <v>234.61390422911836</v>
      </c>
    </row>
    <row r="24" spans="1:28" x14ac:dyDescent="0.25">
      <c r="A24" s="17">
        <f t="shared" si="6"/>
        <v>10</v>
      </c>
      <c r="B24" s="18">
        <f>I135</f>
        <v>0</v>
      </c>
      <c r="C24" s="18">
        <f>V135</f>
        <v>0</v>
      </c>
      <c r="D24" s="18">
        <f t="shared" ref="D24:E24" si="23">K135</f>
        <v>0</v>
      </c>
      <c r="E24" s="18">
        <f t="shared" si="23"/>
        <v>0</v>
      </c>
      <c r="F24" s="19">
        <f>SUM(N124:N135)</f>
        <v>0</v>
      </c>
      <c r="G24" s="14"/>
      <c r="H24" s="25">
        <f t="shared" si="11"/>
        <v>9</v>
      </c>
      <c r="I24" s="18">
        <f t="shared" si="12"/>
        <v>780479.23144850833</v>
      </c>
      <c r="J24" s="18">
        <f t="shared" si="13"/>
        <v>4210.6490092310569</v>
      </c>
      <c r="K24" s="18">
        <f t="shared" si="4"/>
        <v>1950.326056383379</v>
      </c>
      <c r="L24" s="19">
        <f t="shared" si="5"/>
        <v>2260.3229528476777</v>
      </c>
      <c r="M24" s="1"/>
      <c r="N24" s="8"/>
      <c r="O24" s="1"/>
      <c r="R24" s="10">
        <f t="shared" si="1"/>
        <v>0</v>
      </c>
      <c r="S24" s="10">
        <f t="shared" si="2"/>
        <v>0</v>
      </c>
      <c r="U24" s="12">
        <f t="shared" si="8"/>
        <v>3342.2058992622119</v>
      </c>
      <c r="V24" s="12">
        <f t="shared" si="9"/>
        <v>4210.6490092310569</v>
      </c>
      <c r="Y24" s="10">
        <f t="shared" si="14"/>
        <v>352</v>
      </c>
      <c r="Z24" s="10">
        <f t="shared" si="15"/>
        <v>0.99751452630528947</v>
      </c>
      <c r="AA24" s="10">
        <f t="shared" si="16"/>
        <v>0.41645544434772536</v>
      </c>
      <c r="AB24" s="10">
        <f t="shared" si="17"/>
        <v>234.19848387382262</v>
      </c>
    </row>
    <row r="25" spans="1:28" x14ac:dyDescent="0.25">
      <c r="A25" s="17">
        <f t="shared" si="6"/>
        <v>11</v>
      </c>
      <c r="B25" s="18">
        <f>I147</f>
        <v>0</v>
      </c>
      <c r="C25" s="18">
        <f>V147</f>
        <v>0</v>
      </c>
      <c r="D25" s="18">
        <f t="shared" ref="D25:E25" si="24">K147</f>
        <v>0</v>
      </c>
      <c r="E25" s="18">
        <f t="shared" si="24"/>
        <v>0</v>
      </c>
      <c r="F25" s="19">
        <f>SUM(N136:N147)</f>
        <v>0</v>
      </c>
      <c r="G25" s="14"/>
      <c r="H25" s="25">
        <f t="shared" si="11"/>
        <v>10</v>
      </c>
      <c r="I25" s="18">
        <f t="shared" si="12"/>
        <v>778213.27652430313</v>
      </c>
      <c r="J25" s="18">
        <f t="shared" si="13"/>
        <v>4210.6490092310569</v>
      </c>
      <c r="K25" s="18">
        <f t="shared" si="4"/>
        <v>1944.6940850258666</v>
      </c>
      <c r="L25" s="19">
        <f t="shared" si="5"/>
        <v>2265.9549242051903</v>
      </c>
      <c r="M25" s="1"/>
      <c r="N25" s="8"/>
      <c r="O25" s="1"/>
      <c r="R25" s="10">
        <f t="shared" si="1"/>
        <v>0</v>
      </c>
      <c r="S25" s="10">
        <f t="shared" si="2"/>
        <v>0</v>
      </c>
      <c r="U25" s="12">
        <f t="shared" si="8"/>
        <v>3338.4911436165239</v>
      </c>
      <c r="V25" s="12">
        <f t="shared" si="9"/>
        <v>4210.6490092310569</v>
      </c>
      <c r="Y25" s="10">
        <f t="shared" si="14"/>
        <v>351</v>
      </c>
      <c r="Z25" s="10">
        <f t="shared" si="15"/>
        <v>0.99751452630528947</v>
      </c>
      <c r="AA25" s="10">
        <f t="shared" si="16"/>
        <v>0.41749311249655841</v>
      </c>
      <c r="AB25" s="10">
        <f t="shared" si="17"/>
        <v>233.78202842947488</v>
      </c>
    </row>
    <row r="26" spans="1:28" x14ac:dyDescent="0.25">
      <c r="A26" s="17">
        <f t="shared" si="6"/>
        <v>12</v>
      </c>
      <c r="B26" s="18">
        <f>I159</f>
        <v>0</v>
      </c>
      <c r="C26" s="18">
        <f>V159</f>
        <v>0</v>
      </c>
      <c r="D26" s="18">
        <f t="shared" ref="D26:E26" si="25">K159</f>
        <v>0</v>
      </c>
      <c r="E26" s="18">
        <f t="shared" si="25"/>
        <v>0</v>
      </c>
      <c r="F26" s="19">
        <f>SUM(N148:N159)</f>
        <v>0</v>
      </c>
      <c r="G26" s="14"/>
      <c r="H26" s="25">
        <f t="shared" si="11"/>
        <v>11</v>
      </c>
      <c r="I26" s="18">
        <f t="shared" si="12"/>
        <v>775941.6755957451</v>
      </c>
      <c r="J26" s="18">
        <f t="shared" si="13"/>
        <v>4210.6490092310569</v>
      </c>
      <c r="K26" s="18">
        <f t="shared" si="4"/>
        <v>1939.0480806730554</v>
      </c>
      <c r="L26" s="19">
        <f t="shared" si="5"/>
        <v>2271.6009285580012</v>
      </c>
      <c r="M26" s="1"/>
      <c r="N26" s="8"/>
      <c r="O26" s="1"/>
      <c r="R26" s="10">
        <f t="shared" si="1"/>
        <v>0</v>
      </c>
      <c r="S26" s="10">
        <f t="shared" si="2"/>
        <v>0</v>
      </c>
      <c r="U26" s="12">
        <f t="shared" si="8"/>
        <v>3334.7538239572623</v>
      </c>
      <c r="V26" s="12">
        <f t="shared" si="9"/>
        <v>4210.6490092310569</v>
      </c>
      <c r="Y26" s="10">
        <f t="shared" si="14"/>
        <v>350</v>
      </c>
      <c r="Z26" s="10">
        <f t="shared" si="15"/>
        <v>0.99751452630528947</v>
      </c>
      <c r="AA26" s="10">
        <f t="shared" si="16"/>
        <v>0.41853336616852888</v>
      </c>
      <c r="AB26" s="10">
        <f t="shared" si="17"/>
        <v>233.36453531697836</v>
      </c>
    </row>
    <row r="27" spans="1:28" x14ac:dyDescent="0.25">
      <c r="A27" s="17">
        <f t="shared" si="6"/>
        <v>13</v>
      </c>
      <c r="B27" s="18">
        <f>I171</f>
        <v>0</v>
      </c>
      <c r="C27" s="18">
        <f>V171</f>
        <v>0</v>
      </c>
      <c r="D27" s="18">
        <f t="shared" ref="D27:E27" si="26">K171</f>
        <v>0</v>
      </c>
      <c r="E27" s="18">
        <f t="shared" si="26"/>
        <v>0</v>
      </c>
      <c r="F27" s="19">
        <f>SUM(N160:N171)</f>
        <v>0</v>
      </c>
      <c r="G27" s="14"/>
      <c r="H27" s="26">
        <f t="shared" si="11"/>
        <v>12</v>
      </c>
      <c r="I27" s="27">
        <f t="shared" si="12"/>
        <v>773664.41459487344</v>
      </c>
      <c r="J27" s="27">
        <f t="shared" si="13"/>
        <v>4210.6490092310569</v>
      </c>
      <c r="K27" s="27">
        <f t="shared" si="4"/>
        <v>1933.3880083593983</v>
      </c>
      <c r="L27" s="28">
        <f t="shared" si="5"/>
        <v>2277.2610008716583</v>
      </c>
      <c r="M27" s="1"/>
      <c r="N27" s="9"/>
      <c r="O27" s="1"/>
      <c r="R27" s="10">
        <f t="shared" si="1"/>
        <v>0</v>
      </c>
      <c r="S27" s="10">
        <f t="shared" si="2"/>
        <v>0</v>
      </c>
      <c r="U27" s="12">
        <f t="shared" si="8"/>
        <v>3330.9937457505589</v>
      </c>
      <c r="V27" s="12">
        <f t="shared" si="9"/>
        <v>4210.6490092310569</v>
      </c>
      <c r="Y27" s="10">
        <f t="shared" si="14"/>
        <v>349</v>
      </c>
      <c r="Z27" s="10">
        <f t="shared" si="15"/>
        <v>0.99751452630528947</v>
      </c>
      <c r="AA27" s="10">
        <f t="shared" si="16"/>
        <v>0.41957621180589871</v>
      </c>
      <c r="AB27" s="10">
        <f t="shared" si="17"/>
        <v>232.94600195080986</v>
      </c>
    </row>
    <row r="28" spans="1:28" x14ac:dyDescent="0.25">
      <c r="A28" s="17">
        <f t="shared" si="6"/>
        <v>14</v>
      </c>
      <c r="B28" s="18">
        <f>I183</f>
        <v>0</v>
      </c>
      <c r="C28" s="18">
        <f>V183</f>
        <v>0</v>
      </c>
      <c r="D28" s="18">
        <f t="shared" ref="D28:E28" si="27">K183</f>
        <v>0</v>
      </c>
      <c r="E28" s="18">
        <f t="shared" si="27"/>
        <v>0</v>
      </c>
      <c r="F28" s="19">
        <f>SUM(N172:N183)</f>
        <v>0</v>
      </c>
      <c r="G28" s="14"/>
      <c r="H28" s="22">
        <f t="shared" si="11"/>
        <v>13</v>
      </c>
      <c r="I28" s="23">
        <f t="shared" si="12"/>
        <v>771381.4794186746</v>
      </c>
      <c r="J28" s="23">
        <f t="shared" si="13"/>
        <v>4210.6490092310569</v>
      </c>
      <c r="K28" s="23">
        <f t="shared" si="4"/>
        <v>1927.7138330322264</v>
      </c>
      <c r="L28" s="24">
        <f t="shared" si="5"/>
        <v>2282.9351761988305</v>
      </c>
      <c r="M28" s="1"/>
      <c r="N28" s="7"/>
      <c r="O28" s="1"/>
      <c r="R28" s="10">
        <f t="shared" si="1"/>
        <v>0</v>
      </c>
      <c r="S28" s="10">
        <f t="shared" si="2"/>
        <v>0</v>
      </c>
      <c r="U28" s="12">
        <f t="shared" si="8"/>
        <v>3327.2107122278749</v>
      </c>
      <c r="V28" s="12">
        <f t="shared" si="9"/>
        <v>4210.6490092310569</v>
      </c>
      <c r="Y28" s="10">
        <f t="shared" si="14"/>
        <v>348</v>
      </c>
      <c r="Z28" s="10">
        <f t="shared" si="15"/>
        <v>0.99751452630528947</v>
      </c>
      <c r="AA28" s="10">
        <f t="shared" si="16"/>
        <v>0.42062165586698169</v>
      </c>
      <c r="AB28" s="10">
        <f t="shared" si="17"/>
        <v>232.52642573900397</v>
      </c>
    </row>
    <row r="29" spans="1:28" x14ac:dyDescent="0.25">
      <c r="A29" s="17">
        <f t="shared" si="6"/>
        <v>15</v>
      </c>
      <c r="B29" s="18">
        <f>I195</f>
        <v>0</v>
      </c>
      <c r="C29" s="18">
        <f>V195</f>
        <v>0</v>
      </c>
      <c r="D29" s="18">
        <f t="shared" ref="D29:E29" si="28">K195</f>
        <v>0</v>
      </c>
      <c r="E29" s="18">
        <f t="shared" si="28"/>
        <v>0</v>
      </c>
      <c r="F29" s="19">
        <f>SUM(N184:N195)</f>
        <v>0</v>
      </c>
      <c r="G29" s="14"/>
      <c r="H29" s="25">
        <f t="shared" si="11"/>
        <v>14</v>
      </c>
      <c r="I29" s="18">
        <f t="shared" si="12"/>
        <v>769092.85592899506</v>
      </c>
      <c r="J29" s="18">
        <f t="shared" si="13"/>
        <v>4210.6490092310569</v>
      </c>
      <c r="K29" s="18">
        <f t="shared" si="4"/>
        <v>1922.025519551531</v>
      </c>
      <c r="L29" s="19">
        <f t="shared" si="5"/>
        <v>2288.6234896795258</v>
      </c>
      <c r="M29" s="1"/>
      <c r="N29" s="8"/>
      <c r="O29" s="1"/>
      <c r="R29" s="10">
        <f t="shared" si="1"/>
        <v>0</v>
      </c>
      <c r="S29" s="10">
        <f t="shared" si="2"/>
        <v>0</v>
      </c>
      <c r="U29" s="12">
        <f t="shared" si="8"/>
        <v>3323.4045243538017</v>
      </c>
      <c r="V29" s="12">
        <f t="shared" si="9"/>
        <v>4210.6490092310569</v>
      </c>
      <c r="Y29" s="10">
        <f t="shared" si="14"/>
        <v>347</v>
      </c>
      <c r="Z29" s="10">
        <f t="shared" si="15"/>
        <v>0.99751452630528947</v>
      </c>
      <c r="AA29" s="10">
        <f t="shared" si="16"/>
        <v>0.4216697048261836</v>
      </c>
      <c r="AB29" s="10">
        <f t="shared" si="17"/>
        <v>232.105804083137</v>
      </c>
    </row>
    <row r="30" spans="1:28" x14ac:dyDescent="0.25">
      <c r="A30" s="17">
        <f t="shared" si="6"/>
        <v>16</v>
      </c>
      <c r="B30" s="18">
        <f>I207</f>
        <v>0</v>
      </c>
      <c r="C30" s="18">
        <f>V207</f>
        <v>0</v>
      </c>
      <c r="D30" s="18">
        <f t="shared" ref="D30:E30" si="29">K207</f>
        <v>0</v>
      </c>
      <c r="E30" s="18">
        <f t="shared" si="29"/>
        <v>0</v>
      </c>
      <c r="F30" s="19">
        <f>SUM(N196:N207)</f>
        <v>0</v>
      </c>
      <c r="G30" s="14"/>
      <c r="H30" s="25">
        <f t="shared" si="11"/>
        <v>15</v>
      </c>
      <c r="I30" s="18">
        <f t="shared" si="12"/>
        <v>766798.52995245368</v>
      </c>
      <c r="J30" s="18">
        <f t="shared" si="13"/>
        <v>4210.6490092310569</v>
      </c>
      <c r="K30" s="18">
        <f t="shared" si="4"/>
        <v>1916.323032689746</v>
      </c>
      <c r="L30" s="19">
        <f t="shared" si="5"/>
        <v>2294.3259765413109</v>
      </c>
      <c r="M30" s="1"/>
      <c r="N30" s="8"/>
      <c r="O30" s="1"/>
      <c r="R30" s="10">
        <f t="shared" si="1"/>
        <v>0</v>
      </c>
      <c r="S30" s="10">
        <f t="shared" si="2"/>
        <v>0</v>
      </c>
      <c r="U30" s="12">
        <f t="shared" si="8"/>
        <v>3319.5749807933062</v>
      </c>
      <c r="V30" s="12">
        <f t="shared" si="9"/>
        <v>4210.6490092310569</v>
      </c>
      <c r="Y30" s="10">
        <f t="shared" si="14"/>
        <v>346</v>
      </c>
      <c r="Z30" s="10">
        <f t="shared" si="15"/>
        <v>0.99751452630528947</v>
      </c>
      <c r="AA30" s="10">
        <f t="shared" si="16"/>
        <v>0.42272036517404205</v>
      </c>
      <c r="AB30" s="10">
        <f t="shared" si="17"/>
        <v>231.68413437831086</v>
      </c>
    </row>
    <row r="31" spans="1:28" x14ac:dyDescent="0.25">
      <c r="A31" s="17">
        <f t="shared" si="6"/>
        <v>17</v>
      </c>
      <c r="B31" s="18">
        <f>I219</f>
        <v>0</v>
      </c>
      <c r="C31" s="18">
        <f>V219</f>
        <v>0</v>
      </c>
      <c r="D31" s="18">
        <f t="shared" ref="D31:E31" si="30">K219</f>
        <v>0</v>
      </c>
      <c r="E31" s="18">
        <f t="shared" si="30"/>
        <v>0</v>
      </c>
      <c r="F31" s="19">
        <f>SUM(N208:N219)</f>
        <v>0</v>
      </c>
      <c r="G31" s="14"/>
      <c r="H31" s="25">
        <f t="shared" si="11"/>
        <v>16</v>
      </c>
      <c r="I31" s="18">
        <f t="shared" si="12"/>
        <v>764498.48728035414</v>
      </c>
      <c r="J31" s="18">
        <f t="shared" si="13"/>
        <v>4210.6490092310569</v>
      </c>
      <c r="K31" s="18">
        <f t="shared" si="4"/>
        <v>1910.6063371315306</v>
      </c>
      <c r="L31" s="19">
        <f t="shared" si="5"/>
        <v>2300.0426720995265</v>
      </c>
      <c r="M31" s="1"/>
      <c r="N31" s="8"/>
      <c r="O31" s="1"/>
      <c r="R31" s="10">
        <f t="shared" si="1"/>
        <v>0</v>
      </c>
      <c r="S31" s="10">
        <f t="shared" si="2"/>
        <v>0</v>
      </c>
      <c r="U31" s="12">
        <f t="shared" si="8"/>
        <v>3315.7218778784054</v>
      </c>
      <c r="V31" s="12">
        <f t="shared" si="9"/>
        <v>4210.6490092310569</v>
      </c>
      <c r="Y31" s="10">
        <f t="shared" si="14"/>
        <v>345</v>
      </c>
      <c r="Z31" s="10">
        <f t="shared" si="15"/>
        <v>0.99751452630528947</v>
      </c>
      <c r="AA31" s="10">
        <f t="shared" si="16"/>
        <v>0.42377364341726725</v>
      </c>
      <c r="AB31" s="10">
        <f t="shared" si="17"/>
        <v>231.26141401313691</v>
      </c>
    </row>
    <row r="32" spans="1:28" x14ac:dyDescent="0.25">
      <c r="A32" s="17">
        <f t="shared" si="6"/>
        <v>18</v>
      </c>
      <c r="B32" s="18">
        <f>I231</f>
        <v>0</v>
      </c>
      <c r="C32" s="18">
        <f>V231</f>
        <v>0</v>
      </c>
      <c r="D32" s="18">
        <f t="shared" ref="D32:E32" si="31">K231</f>
        <v>0</v>
      </c>
      <c r="E32" s="18">
        <f t="shared" si="31"/>
        <v>0</v>
      </c>
      <c r="F32" s="19">
        <f>SUM(N220:N231)</f>
        <v>0</v>
      </c>
      <c r="G32" s="14"/>
      <c r="H32" s="25">
        <f t="shared" si="11"/>
        <v>17</v>
      </c>
      <c r="I32" s="18">
        <f t="shared" si="12"/>
        <v>762192.71366859658</v>
      </c>
      <c r="J32" s="18">
        <f t="shared" si="13"/>
        <v>4210.6490092310569</v>
      </c>
      <c r="K32" s="18">
        <f t="shared" si="4"/>
        <v>1904.8753974735491</v>
      </c>
      <c r="L32" s="19">
        <f t="shared" si="5"/>
        <v>2305.7736117575078</v>
      </c>
      <c r="M32" s="1"/>
      <c r="N32" s="8"/>
      <c r="O32" s="1"/>
      <c r="R32" s="10">
        <f t="shared" si="1"/>
        <v>0</v>
      </c>
      <c r="S32" s="10">
        <f t="shared" si="2"/>
        <v>0</v>
      </c>
      <c r="U32" s="12">
        <f t="shared" si="8"/>
        <v>3311.8450095742614</v>
      </c>
      <c r="V32" s="12">
        <f t="shared" si="9"/>
        <v>4210.6490092310569</v>
      </c>
      <c r="Y32" s="10">
        <f t="shared" si="14"/>
        <v>344</v>
      </c>
      <c r="Z32" s="10">
        <f t="shared" si="15"/>
        <v>0.99751452630528947</v>
      </c>
      <c r="AA32" s="10">
        <f t="shared" si="16"/>
        <v>0.42482954607878193</v>
      </c>
      <c r="AB32" s="10">
        <f t="shared" si="17"/>
        <v>230.83764036971965</v>
      </c>
    </row>
    <row r="33" spans="1:28" x14ac:dyDescent="0.25">
      <c r="A33" s="17">
        <f t="shared" si="6"/>
        <v>19</v>
      </c>
      <c r="B33" s="18">
        <f>I243</f>
        <v>0</v>
      </c>
      <c r="C33" s="18">
        <f>V243</f>
        <v>0</v>
      </c>
      <c r="D33" s="18">
        <f t="shared" ref="D33:E33" si="32">K243</f>
        <v>0</v>
      </c>
      <c r="E33" s="18">
        <f t="shared" si="32"/>
        <v>0</v>
      </c>
      <c r="F33" s="19">
        <f>SUM(N232:N243)</f>
        <v>0</v>
      </c>
      <c r="G33" s="14"/>
      <c r="H33" s="25">
        <f t="shared" si="11"/>
        <v>18</v>
      </c>
      <c r="I33" s="18">
        <f t="shared" si="12"/>
        <v>759881.19483758975</v>
      </c>
      <c r="J33" s="18">
        <f t="shared" si="13"/>
        <v>4210.6490092310569</v>
      </c>
      <c r="K33" s="18">
        <f t="shared" si="4"/>
        <v>1899.1301782242533</v>
      </c>
      <c r="L33" s="19">
        <f t="shared" si="5"/>
        <v>2311.5188310068033</v>
      </c>
      <c r="M33" s="1"/>
      <c r="N33" s="8"/>
      <c r="O33" s="1"/>
      <c r="R33" s="10">
        <f t="shared" si="1"/>
        <v>0</v>
      </c>
      <c r="S33" s="10">
        <f t="shared" si="2"/>
        <v>0</v>
      </c>
      <c r="U33" s="12">
        <f t="shared" si="8"/>
        <v>3307.9441674446775</v>
      </c>
      <c r="V33" s="12">
        <f t="shared" si="9"/>
        <v>4210.6490092310569</v>
      </c>
      <c r="Y33" s="10">
        <f t="shared" si="14"/>
        <v>343</v>
      </c>
      <c r="Z33" s="10">
        <f t="shared" si="15"/>
        <v>0.99751452630528947</v>
      </c>
      <c r="AA33" s="10">
        <f t="shared" si="16"/>
        <v>0.42588807969776155</v>
      </c>
      <c r="AB33" s="10">
        <f t="shared" si="17"/>
        <v>230.41281082364085</v>
      </c>
    </row>
    <row r="34" spans="1:28" x14ac:dyDescent="0.25">
      <c r="A34" s="17">
        <f t="shared" si="6"/>
        <v>20</v>
      </c>
      <c r="B34" s="18">
        <f>I255</f>
        <v>0</v>
      </c>
      <c r="C34" s="18">
        <f>V255</f>
        <v>0</v>
      </c>
      <c r="D34" s="18">
        <f t="shared" ref="D34:E34" si="33">K255</f>
        <v>0</v>
      </c>
      <c r="E34" s="18">
        <f t="shared" si="33"/>
        <v>0</v>
      </c>
      <c r="F34" s="19">
        <f>SUM(N244:N255)</f>
        <v>0</v>
      </c>
      <c r="G34" s="14"/>
      <c r="H34" s="25">
        <f t="shared" si="11"/>
        <v>19</v>
      </c>
      <c r="I34" s="18">
        <f t="shared" si="12"/>
        <v>757563.91647216235</v>
      </c>
      <c r="J34" s="18">
        <f t="shared" si="13"/>
        <v>4210.6490092310569</v>
      </c>
      <c r="K34" s="18">
        <f t="shared" si="4"/>
        <v>1893.3706438036611</v>
      </c>
      <c r="L34" s="19">
        <f t="shared" si="5"/>
        <v>2317.2783654273958</v>
      </c>
      <c r="M34" s="1"/>
      <c r="N34" s="8"/>
      <c r="O34" s="1"/>
      <c r="R34" s="10">
        <f t="shared" si="1"/>
        <v>0</v>
      </c>
      <c r="S34" s="10">
        <f t="shared" si="2"/>
        <v>0</v>
      </c>
      <c r="U34" s="12">
        <f t="shared" si="8"/>
        <v>3304.0191406169929</v>
      </c>
      <c r="V34" s="12">
        <f t="shared" si="9"/>
        <v>4210.6490092310569</v>
      </c>
      <c r="Y34" s="10">
        <f t="shared" si="14"/>
        <v>342</v>
      </c>
      <c r="Z34" s="10">
        <f t="shared" si="15"/>
        <v>0.99751452630528947</v>
      </c>
      <c r="AA34" s="10">
        <f t="shared" si="16"/>
        <v>0.426949250829675</v>
      </c>
      <c r="AB34" s="10">
        <f t="shared" si="17"/>
        <v>229.98692274394313</v>
      </c>
    </row>
    <row r="35" spans="1:28" x14ac:dyDescent="0.25">
      <c r="A35" s="17">
        <f t="shared" si="6"/>
        <v>21</v>
      </c>
      <c r="B35" s="18">
        <f>I267</f>
        <v>0</v>
      </c>
      <c r="C35" s="18">
        <f>V267</f>
        <v>0</v>
      </c>
      <c r="D35" s="18">
        <f t="shared" ref="D35:E35" si="34">K267</f>
        <v>0</v>
      </c>
      <c r="E35" s="18">
        <f t="shared" si="34"/>
        <v>0</v>
      </c>
      <c r="F35" s="19">
        <f>SUM(N256:N267)</f>
        <v>0</v>
      </c>
      <c r="G35" s="14"/>
      <c r="H35" s="25">
        <f t="shared" si="11"/>
        <v>20</v>
      </c>
      <c r="I35" s="18">
        <f t="shared" si="12"/>
        <v>755240.86422147439</v>
      </c>
      <c r="J35" s="18">
        <f t="shared" si="13"/>
        <v>4210.6490092310569</v>
      </c>
      <c r="K35" s="18">
        <f t="shared" si="4"/>
        <v>1887.5967585431379</v>
      </c>
      <c r="L35" s="19">
        <f t="shared" si="5"/>
        <v>2323.0522506879188</v>
      </c>
      <c r="M35" s="1"/>
      <c r="N35" s="8"/>
      <c r="O35" s="1"/>
      <c r="R35" s="10">
        <f t="shared" si="1"/>
        <v>0</v>
      </c>
      <c r="S35" s="10">
        <f t="shared" si="2"/>
        <v>0</v>
      </c>
      <c r="U35" s="12">
        <f t="shared" si="8"/>
        <v>3300.0697157463655</v>
      </c>
      <c r="V35" s="12">
        <f t="shared" si="9"/>
        <v>4210.6490092310569</v>
      </c>
      <c r="Y35" s="10">
        <f t="shared" si="14"/>
        <v>341</v>
      </c>
      <c r="Z35" s="10">
        <f t="shared" si="15"/>
        <v>0.99751452630528947</v>
      </c>
      <c r="AA35" s="10">
        <f t="shared" si="16"/>
        <v>0.42801306604632555</v>
      </c>
      <c r="AB35" s="10">
        <f t="shared" si="17"/>
        <v>229.55997349311352</v>
      </c>
    </row>
    <row r="36" spans="1:28" x14ac:dyDescent="0.25">
      <c r="A36" s="17">
        <f t="shared" si="6"/>
        <v>22</v>
      </c>
      <c r="B36" s="18">
        <f>I279</f>
        <v>0</v>
      </c>
      <c r="C36" s="18">
        <f>V279</f>
        <v>0</v>
      </c>
      <c r="D36" s="18">
        <f t="shared" ref="D36:E36" si="35">K279</f>
        <v>0</v>
      </c>
      <c r="E36" s="18">
        <f t="shared" si="35"/>
        <v>0</v>
      </c>
      <c r="F36" s="19">
        <f>SUM(N268:N279)</f>
        <v>0</v>
      </c>
      <c r="G36" s="14"/>
      <c r="H36" s="25">
        <f t="shared" si="11"/>
        <v>21</v>
      </c>
      <c r="I36" s="18">
        <f t="shared" si="12"/>
        <v>752912.02369892842</v>
      </c>
      <c r="J36" s="18">
        <f t="shared" si="13"/>
        <v>4210.6490092310569</v>
      </c>
      <c r="K36" s="18">
        <f t="shared" si="4"/>
        <v>1881.8084866851739</v>
      </c>
      <c r="L36" s="19">
        <f t="shared" si="5"/>
        <v>2328.8405225458828</v>
      </c>
      <c r="M36" s="1"/>
      <c r="N36" s="8"/>
      <c r="O36" s="1"/>
      <c r="R36" s="10">
        <f t="shared" si="1"/>
        <v>0</v>
      </c>
      <c r="S36" s="10">
        <f t="shared" si="2"/>
        <v>0</v>
      </c>
      <c r="U36" s="12">
        <f t="shared" si="8"/>
        <v>3296.0956769794147</v>
      </c>
      <c r="V36" s="12">
        <f t="shared" si="9"/>
        <v>4210.6490092310569</v>
      </c>
      <c r="Y36" s="10">
        <f t="shared" si="14"/>
        <v>340</v>
      </c>
      <c r="Z36" s="10">
        <f t="shared" si="15"/>
        <v>0.99751452630528947</v>
      </c>
      <c r="AA36" s="10">
        <f t="shared" si="16"/>
        <v>0.42907953193589099</v>
      </c>
      <c r="AB36" s="10">
        <f t="shared" si="17"/>
        <v>229.13196042706716</v>
      </c>
    </row>
    <row r="37" spans="1:28" x14ac:dyDescent="0.25">
      <c r="A37" s="17">
        <f t="shared" si="6"/>
        <v>23</v>
      </c>
      <c r="B37" s="18">
        <f>I291</f>
        <v>0</v>
      </c>
      <c r="C37" s="18">
        <f>V291</f>
        <v>0</v>
      </c>
      <c r="D37" s="18">
        <f t="shared" ref="D37:E37" si="36">K291</f>
        <v>0</v>
      </c>
      <c r="E37" s="18">
        <f t="shared" si="36"/>
        <v>0</v>
      </c>
      <c r="F37" s="19">
        <f>SUM(N280:N291)</f>
        <v>0</v>
      </c>
      <c r="G37" s="14"/>
      <c r="H37" s="25">
        <f t="shared" si="11"/>
        <v>22</v>
      </c>
      <c r="I37" s="18">
        <f t="shared" si="12"/>
        <v>750577.38048208051</v>
      </c>
      <c r="J37" s="18">
        <f t="shared" si="13"/>
        <v>4210.6490092310569</v>
      </c>
      <c r="K37" s="18">
        <f t="shared" si="4"/>
        <v>1876.0057923831635</v>
      </c>
      <c r="L37" s="19">
        <f t="shared" si="5"/>
        <v>2334.6432168478932</v>
      </c>
      <c r="M37" s="1"/>
      <c r="N37" s="8"/>
      <c r="O37" s="1"/>
      <c r="R37" s="10">
        <f t="shared" si="1"/>
        <v>0</v>
      </c>
      <c r="S37" s="10">
        <f t="shared" si="2"/>
        <v>0</v>
      </c>
      <c r="U37" s="12">
        <f t="shared" si="8"/>
        <v>3292.096805917221</v>
      </c>
      <c r="V37" s="12">
        <f t="shared" si="9"/>
        <v>4210.6490092310569</v>
      </c>
      <c r="Y37" s="10">
        <f t="shared" si="14"/>
        <v>339</v>
      </c>
      <c r="Z37" s="10">
        <f t="shared" si="15"/>
        <v>0.99751452630528947</v>
      </c>
      <c r="AA37" s="10">
        <f t="shared" si="16"/>
        <v>0.43014865510296446</v>
      </c>
      <c r="AB37" s="10">
        <f t="shared" si="17"/>
        <v>228.7028808951313</v>
      </c>
    </row>
    <row r="38" spans="1:28" x14ac:dyDescent="0.25">
      <c r="A38" s="17">
        <f t="shared" si="6"/>
        <v>24</v>
      </c>
      <c r="B38" s="18">
        <f>I303</f>
        <v>0</v>
      </c>
      <c r="C38" s="18">
        <f>V303</f>
        <v>0</v>
      </c>
      <c r="D38" s="18">
        <f t="shared" ref="D38:E38" si="37">K303</f>
        <v>0</v>
      </c>
      <c r="E38" s="18">
        <f t="shared" si="37"/>
        <v>0</v>
      </c>
      <c r="F38" s="19">
        <f>SUM(N292:N303)</f>
        <v>0</v>
      </c>
      <c r="G38" s="14"/>
      <c r="H38" s="25">
        <f t="shared" si="11"/>
        <v>23</v>
      </c>
      <c r="I38" s="18">
        <f t="shared" si="12"/>
        <v>748236.92011255061</v>
      </c>
      <c r="J38" s="18">
        <f t="shared" si="13"/>
        <v>4210.6490092310569</v>
      </c>
      <c r="K38" s="18">
        <f t="shared" si="4"/>
        <v>1870.188639701184</v>
      </c>
      <c r="L38" s="19">
        <f t="shared" si="5"/>
        <v>2340.4603695298729</v>
      </c>
      <c r="M38" s="1"/>
      <c r="N38" s="8"/>
      <c r="O38" s="1"/>
      <c r="R38" s="10">
        <f t="shared" si="1"/>
        <v>0</v>
      </c>
      <c r="S38" s="10">
        <f t="shared" si="2"/>
        <v>0</v>
      </c>
      <c r="U38" s="12">
        <f t="shared" si="8"/>
        <v>3288.0728815776806</v>
      </c>
      <c r="V38" s="12">
        <f t="shared" si="9"/>
        <v>4210.6490092310569</v>
      </c>
      <c r="Y38" s="10">
        <f t="shared" si="14"/>
        <v>338</v>
      </c>
      <c r="Z38" s="10">
        <f t="shared" si="15"/>
        <v>0.99751452630528947</v>
      </c>
      <c r="AA38" s="10">
        <f t="shared" si="16"/>
        <v>0.43122044216859595</v>
      </c>
      <c r="AB38" s="10">
        <f t="shared" si="17"/>
        <v>228.2727322400284</v>
      </c>
    </row>
    <row r="39" spans="1:28" x14ac:dyDescent="0.25">
      <c r="A39" s="17">
        <f t="shared" si="6"/>
        <v>25</v>
      </c>
      <c r="B39" s="18">
        <f>I315</f>
        <v>0</v>
      </c>
      <c r="C39" s="18">
        <f>V315</f>
        <v>0</v>
      </c>
      <c r="D39" s="18">
        <f t="shared" ref="D39:E39" si="38">K315</f>
        <v>0</v>
      </c>
      <c r="E39" s="18">
        <f t="shared" si="38"/>
        <v>0</v>
      </c>
      <c r="F39" s="19">
        <f>SUM(N304:N315)</f>
        <v>0</v>
      </c>
      <c r="G39" s="14"/>
      <c r="H39" s="26">
        <f t="shared" si="11"/>
        <v>24</v>
      </c>
      <c r="I39" s="27">
        <f t="shared" si="12"/>
        <v>745890.62809593324</v>
      </c>
      <c r="J39" s="27">
        <f t="shared" si="13"/>
        <v>4210.6490092310569</v>
      </c>
      <c r="K39" s="27">
        <f t="shared" si="4"/>
        <v>1864.356992613772</v>
      </c>
      <c r="L39" s="28">
        <f t="shared" si="5"/>
        <v>2346.2920166172848</v>
      </c>
      <c r="M39" s="1"/>
      <c r="N39" s="9"/>
      <c r="O39" s="1"/>
      <c r="R39" s="10">
        <f t="shared" si="1"/>
        <v>0</v>
      </c>
      <c r="S39" s="10">
        <f t="shared" si="2"/>
        <v>0</v>
      </c>
      <c r="U39" s="12">
        <f t="shared" si="8"/>
        <v>3284.0236803571765</v>
      </c>
      <c r="V39" s="12">
        <f t="shared" si="9"/>
        <v>4210.6490092310569</v>
      </c>
      <c r="Y39" s="10">
        <f t="shared" si="14"/>
        <v>337</v>
      </c>
      <c r="Z39" s="10">
        <f t="shared" si="15"/>
        <v>0.99751452630528947</v>
      </c>
      <c r="AA39" s="10">
        <f t="shared" si="16"/>
        <v>0.43229489977033264</v>
      </c>
      <c r="AB39" s="10">
        <f t="shared" si="17"/>
        <v>227.84151179785979</v>
      </c>
    </row>
    <row r="40" spans="1:28" x14ac:dyDescent="0.25">
      <c r="A40" s="17">
        <f t="shared" si="6"/>
        <v>26</v>
      </c>
      <c r="B40" s="18">
        <f>I327</f>
        <v>0</v>
      </c>
      <c r="C40" s="18">
        <f>V327</f>
        <v>0</v>
      </c>
      <c r="D40" s="18">
        <f t="shared" ref="D40:E40" si="39">K327</f>
        <v>0</v>
      </c>
      <c r="E40" s="18">
        <f t="shared" si="39"/>
        <v>0</v>
      </c>
      <c r="F40" s="19">
        <f>SUM(N316:N327)</f>
        <v>0</v>
      </c>
      <c r="G40" s="14"/>
      <c r="H40" s="22">
        <f t="shared" si="11"/>
        <v>25</v>
      </c>
      <c r="I40" s="23">
        <f t="shared" si="12"/>
        <v>743538.48990170786</v>
      </c>
      <c r="J40" s="23">
        <f t="shared" si="13"/>
        <v>4210.6490092310569</v>
      </c>
      <c r="K40" s="23">
        <f t="shared" si="4"/>
        <v>1858.5108150057004</v>
      </c>
      <c r="L40" s="24">
        <f t="shared" si="5"/>
        <v>2352.1381942253565</v>
      </c>
      <c r="M40" s="1"/>
      <c r="N40" s="7"/>
      <c r="O40" s="1"/>
      <c r="R40" s="10">
        <f t="shared" si="1"/>
        <v>0</v>
      </c>
      <c r="S40" s="10">
        <f t="shared" si="2"/>
        <v>0</v>
      </c>
      <c r="U40" s="12">
        <f t="shared" si="8"/>
        <v>3279.9489759915691</v>
      </c>
      <c r="V40" s="12">
        <f t="shared" si="9"/>
        <v>4210.6490092310569</v>
      </c>
      <c r="Y40" s="10">
        <f t="shared" si="14"/>
        <v>336</v>
      </c>
      <c r="Z40" s="10">
        <f t="shared" si="15"/>
        <v>0.99751452630528947</v>
      </c>
      <c r="AA40" s="10">
        <f t="shared" si="16"/>
        <v>0.43337203456226037</v>
      </c>
      <c r="AB40" s="10">
        <f t="shared" si="17"/>
        <v>227.40921689808948</v>
      </c>
    </row>
    <row r="41" spans="1:28" x14ac:dyDescent="0.25">
      <c r="A41" s="17">
        <f t="shared" si="6"/>
        <v>27</v>
      </c>
      <c r="B41" s="18">
        <f>I339</f>
        <v>0</v>
      </c>
      <c r="C41" s="18">
        <f>V339</f>
        <v>0</v>
      </c>
      <c r="D41" s="18">
        <f t="shared" ref="D41:E41" si="40">K339</f>
        <v>0</v>
      </c>
      <c r="E41" s="18">
        <f t="shared" si="40"/>
        <v>0</v>
      </c>
      <c r="F41" s="19">
        <f>SUM(N328:N339)</f>
        <v>0</v>
      </c>
      <c r="G41" s="14"/>
      <c r="H41" s="25">
        <f t="shared" si="11"/>
        <v>26</v>
      </c>
      <c r="I41" s="18">
        <f t="shared" si="12"/>
        <v>741180.49096314854</v>
      </c>
      <c r="J41" s="18">
        <f t="shared" si="13"/>
        <v>4210.6490092310569</v>
      </c>
      <c r="K41" s="18">
        <f t="shared" si="4"/>
        <v>1852.6500706717554</v>
      </c>
      <c r="L41" s="19">
        <f t="shared" si="5"/>
        <v>2357.9989385593017</v>
      </c>
      <c r="M41" s="1"/>
      <c r="N41" s="8"/>
      <c r="O41" s="1"/>
      <c r="R41" s="10">
        <f t="shared" si="1"/>
        <v>0</v>
      </c>
      <c r="S41" s="10">
        <f t="shared" si="2"/>
        <v>0</v>
      </c>
      <c r="U41" s="12">
        <f t="shared" si="8"/>
        <v>3275.848539516493</v>
      </c>
      <c r="V41" s="12">
        <f t="shared" si="9"/>
        <v>4210.6490092310569</v>
      </c>
      <c r="Y41" s="10">
        <f t="shared" si="14"/>
        <v>335</v>
      </c>
      <c r="Z41" s="10">
        <f t="shared" si="15"/>
        <v>0.99751452630528947</v>
      </c>
      <c r="AA41" s="10">
        <f t="shared" si="16"/>
        <v>0.43445185321504459</v>
      </c>
      <c r="AB41" s="10">
        <f t="shared" si="17"/>
        <v>226.97584486352727</v>
      </c>
    </row>
    <row r="42" spans="1:28" x14ac:dyDescent="0.25">
      <c r="A42" s="17">
        <f t="shared" si="6"/>
        <v>28</v>
      </c>
      <c r="B42" s="18">
        <f>I351</f>
        <v>0</v>
      </c>
      <c r="C42" s="18">
        <f>V351</f>
        <v>0</v>
      </c>
      <c r="D42" s="18">
        <f t="shared" ref="D42:E42" si="41">K351</f>
        <v>0</v>
      </c>
      <c r="E42" s="18">
        <f t="shared" si="41"/>
        <v>0</v>
      </c>
      <c r="F42" s="19">
        <f>SUM(N340:N351)</f>
        <v>0</v>
      </c>
      <c r="G42" s="14"/>
      <c r="H42" s="25">
        <f t="shared" si="11"/>
        <v>27</v>
      </c>
      <c r="I42" s="18">
        <f t="shared" si="12"/>
        <v>738816.61667723395</v>
      </c>
      <c r="J42" s="18">
        <f t="shared" si="13"/>
        <v>4210.6490092310569</v>
      </c>
      <c r="K42" s="18">
        <f t="shared" si="4"/>
        <v>1846.7747233165119</v>
      </c>
      <c r="L42" s="19">
        <f t="shared" si="5"/>
        <v>2363.874285914545</v>
      </c>
      <c r="M42" s="1"/>
      <c r="N42" s="8"/>
      <c r="O42" s="1"/>
      <c r="R42" s="10">
        <f t="shared" si="1"/>
        <v>0</v>
      </c>
      <c r="S42" s="10">
        <f t="shared" si="2"/>
        <v>0</v>
      </c>
      <c r="U42" s="12">
        <f t="shared" si="8"/>
        <v>3271.7221392269348</v>
      </c>
      <c r="V42" s="12">
        <f t="shared" si="9"/>
        <v>4210.6490092310569</v>
      </c>
      <c r="Y42" s="10">
        <f t="shared" si="14"/>
        <v>334</v>
      </c>
      <c r="Z42" s="10">
        <f t="shared" si="15"/>
        <v>0.99751452630528947</v>
      </c>
      <c r="AA42" s="10">
        <f t="shared" si="16"/>
        <v>0.43553436241597199</v>
      </c>
      <c r="AB42" s="10">
        <f t="shared" si="17"/>
        <v>226.54139301031225</v>
      </c>
    </row>
    <row r="43" spans="1:28" x14ac:dyDescent="0.25">
      <c r="A43" s="17">
        <f t="shared" si="6"/>
        <v>29</v>
      </c>
      <c r="B43" s="18">
        <f>I363</f>
        <v>0</v>
      </c>
      <c r="C43" s="18">
        <f>V363</f>
        <v>0</v>
      </c>
      <c r="D43" s="18">
        <f t="shared" ref="D43:E43" si="42">K363</f>
        <v>0</v>
      </c>
      <c r="E43" s="18">
        <f t="shared" si="42"/>
        <v>0</v>
      </c>
      <c r="F43" s="19">
        <f>SUM(N352:N363)</f>
        <v>0</v>
      </c>
      <c r="G43" s="14"/>
      <c r="H43" s="25">
        <f t="shared" si="11"/>
        <v>28</v>
      </c>
      <c r="I43" s="18">
        <f t="shared" si="12"/>
        <v>736446.85240455694</v>
      </c>
      <c r="J43" s="18">
        <f t="shared" si="13"/>
        <v>4210.6490092310569</v>
      </c>
      <c r="K43" s="18">
        <f t="shared" si="4"/>
        <v>1840.884736554108</v>
      </c>
      <c r="L43" s="19">
        <f t="shared" si="5"/>
        <v>2369.7642726769491</v>
      </c>
      <c r="M43" s="1"/>
      <c r="N43" s="8"/>
      <c r="O43" s="1"/>
      <c r="R43" s="10">
        <f t="shared" si="1"/>
        <v>0</v>
      </c>
      <c r="S43" s="10">
        <f t="shared" si="2"/>
        <v>0</v>
      </c>
      <c r="U43" s="12">
        <f t="shared" si="8"/>
        <v>3267.5695406360846</v>
      </c>
      <c r="V43" s="12">
        <f t="shared" si="9"/>
        <v>4210.6490092310569</v>
      </c>
      <c r="Y43" s="10">
        <f t="shared" si="14"/>
        <v>333</v>
      </c>
      <c r="Z43" s="10">
        <f t="shared" si="15"/>
        <v>0.99751452630528947</v>
      </c>
      <c r="AA43" s="10">
        <f t="shared" si="16"/>
        <v>0.43661956886899173</v>
      </c>
      <c r="AB43" s="10">
        <f t="shared" si="17"/>
        <v>226.10585864789627</v>
      </c>
    </row>
    <row r="44" spans="1:28" x14ac:dyDescent="0.25">
      <c r="A44" s="29">
        <f t="shared" si="6"/>
        <v>30</v>
      </c>
      <c r="B44" s="27">
        <f>I375</f>
        <v>0</v>
      </c>
      <c r="C44" s="27">
        <f>V375</f>
        <v>0</v>
      </c>
      <c r="D44" s="27">
        <f t="shared" ref="D44:E44" si="43">K375</f>
        <v>0</v>
      </c>
      <c r="E44" s="27">
        <f t="shared" si="43"/>
        <v>0</v>
      </c>
      <c r="F44" s="28">
        <f>SUM(N352:N363)</f>
        <v>0</v>
      </c>
      <c r="G44" s="14"/>
      <c r="H44" s="25">
        <f t="shared" si="11"/>
        <v>29</v>
      </c>
      <c r="I44" s="18">
        <f t="shared" si="12"/>
        <v>734071.18346923392</v>
      </c>
      <c r="J44" s="18">
        <f t="shared" si="13"/>
        <v>4210.6490092310569</v>
      </c>
      <c r="K44" s="18">
        <f t="shared" si="4"/>
        <v>1834.980073908021</v>
      </c>
      <c r="L44" s="19">
        <f t="shared" si="5"/>
        <v>2375.6689353230358</v>
      </c>
      <c r="M44" s="1"/>
      <c r="N44" s="8"/>
      <c r="O44" s="1"/>
      <c r="R44" s="10">
        <f t="shared" si="1"/>
        <v>0</v>
      </c>
      <c r="S44" s="10">
        <f t="shared" si="2"/>
        <v>0</v>
      </c>
      <c r="U44" s="12">
        <f t="shared" si="8"/>
        <v>3263.390506433444</v>
      </c>
      <c r="V44" s="12">
        <f t="shared" si="9"/>
        <v>4210.6490092310569</v>
      </c>
      <c r="Y44" s="10">
        <f t="shared" si="14"/>
        <v>332</v>
      </c>
      <c r="Z44" s="10">
        <f t="shared" si="15"/>
        <v>0.99751452630528947</v>
      </c>
      <c r="AA44" s="10">
        <f t="shared" si="16"/>
        <v>0.43770747929475684</v>
      </c>
      <c r="AB44" s="10">
        <f t="shared" si="17"/>
        <v>225.66923907902734</v>
      </c>
    </row>
    <row r="45" spans="1:28" ht="15.75" thickBot="1" x14ac:dyDescent="0.3">
      <c r="A45" s="14"/>
      <c r="B45" s="14"/>
      <c r="C45" s="14"/>
      <c r="D45" s="14"/>
      <c r="E45" s="14"/>
      <c r="F45" s="14"/>
      <c r="G45" s="14"/>
      <c r="H45" s="25">
        <f t="shared" si="11"/>
        <v>30</v>
      </c>
      <c r="I45" s="18">
        <f t="shared" si="12"/>
        <v>731689.59515881364</v>
      </c>
      <c r="J45" s="18">
        <f t="shared" si="13"/>
        <v>4210.6490092310569</v>
      </c>
      <c r="K45" s="18">
        <f t="shared" si="4"/>
        <v>1829.0606988108414</v>
      </c>
      <c r="L45" s="19">
        <f t="shared" si="5"/>
        <v>2381.5883104202157</v>
      </c>
      <c r="M45" s="1"/>
      <c r="N45" s="8"/>
      <c r="O45" s="1"/>
      <c r="R45" s="10">
        <f t="shared" si="1"/>
        <v>0</v>
      </c>
      <c r="S45" s="10">
        <f t="shared" si="2"/>
        <v>0</v>
      </c>
      <c r="U45" s="12">
        <f t="shared" si="8"/>
        <v>3259.1847964421759</v>
      </c>
      <c r="V45" s="12">
        <f t="shared" si="9"/>
        <v>4210.6490092310569</v>
      </c>
      <c r="Y45" s="10">
        <f t="shared" si="14"/>
        <v>331</v>
      </c>
      <c r="Z45" s="10">
        <f t="shared" si="15"/>
        <v>0.99751452630528947</v>
      </c>
      <c r="AA45" s="10">
        <f t="shared" si="16"/>
        <v>0.4387981004306663</v>
      </c>
      <c r="AB45" s="10">
        <f t="shared" si="17"/>
        <v>225.23153159973259</v>
      </c>
    </row>
    <row r="46" spans="1:28" x14ac:dyDescent="0.25">
      <c r="A46" s="14"/>
      <c r="B46" s="14"/>
      <c r="C46" s="66" t="str">
        <f>J378</f>
        <v>Zaplaceno celkem</v>
      </c>
      <c r="D46" s="66" t="str">
        <f>K378</f>
        <v>Úrok celkem</v>
      </c>
      <c r="E46" s="66" t="str">
        <f>L378</f>
        <v>Úmor celkem</v>
      </c>
      <c r="F46" s="66" t="str">
        <f>N378</f>
        <v>Mimořádné splátky celkem</v>
      </c>
      <c r="G46" s="14"/>
      <c r="H46" s="25">
        <f t="shared" si="11"/>
        <v>31</v>
      </c>
      <c r="I46" s="18">
        <f t="shared" si="12"/>
        <v>729302.07272418658</v>
      </c>
      <c r="J46" s="18">
        <f t="shared" si="13"/>
        <v>4210.6490092310569</v>
      </c>
      <c r="K46" s="18">
        <f t="shared" si="4"/>
        <v>1823.126574604044</v>
      </c>
      <c r="L46" s="19">
        <f t="shared" si="5"/>
        <v>2387.5224346270129</v>
      </c>
      <c r="M46" s="1"/>
      <c r="N46" s="8"/>
      <c r="O46" s="1"/>
      <c r="R46" s="10">
        <f t="shared" si="1"/>
        <v>0</v>
      </c>
      <c r="S46" s="10">
        <f t="shared" si="2"/>
        <v>0</v>
      </c>
      <c r="U46" s="12">
        <f t="shared" si="8"/>
        <v>3254.9521675756732</v>
      </c>
      <c r="V46" s="12">
        <f t="shared" si="9"/>
        <v>4210.6490092310569</v>
      </c>
      <c r="Y46" s="10">
        <f t="shared" si="14"/>
        <v>330</v>
      </c>
      <c r="Z46" s="10">
        <f t="shared" si="15"/>
        <v>0.99751452630528947</v>
      </c>
      <c r="AA46" s="10">
        <f t="shared" si="16"/>
        <v>0.43989143903090594</v>
      </c>
      <c r="AB46" s="10">
        <f t="shared" si="17"/>
        <v>224.79273349930199</v>
      </c>
    </row>
    <row r="47" spans="1:28" ht="15" customHeight="1" thickBot="1" x14ac:dyDescent="0.3">
      <c r="A47" s="14"/>
      <c r="B47" s="14"/>
      <c r="C47" s="67"/>
      <c r="D47" s="67"/>
      <c r="E47" s="67"/>
      <c r="F47" s="67"/>
      <c r="G47" s="14"/>
      <c r="H47" s="25">
        <f t="shared" si="11"/>
        <v>32</v>
      </c>
      <c r="I47" s="18">
        <f t="shared" si="12"/>
        <v>726908.60137949325</v>
      </c>
      <c r="J47" s="18">
        <f t="shared" si="13"/>
        <v>4210.6490092310569</v>
      </c>
      <c r="K47" s="18">
        <f t="shared" si="4"/>
        <v>1817.1776645377649</v>
      </c>
      <c r="L47" s="19">
        <f t="shared" si="5"/>
        <v>2393.4713446932919</v>
      </c>
      <c r="M47" s="1"/>
      <c r="N47" s="8"/>
      <c r="O47" s="1"/>
      <c r="R47" s="10">
        <f t="shared" si="1"/>
        <v>0</v>
      </c>
      <c r="S47" s="10">
        <f t="shared" si="2"/>
        <v>0</v>
      </c>
      <c r="U47" s="12">
        <f t="shared" si="8"/>
        <v>3250.692373793348</v>
      </c>
      <c r="V47" s="12">
        <f t="shared" si="9"/>
        <v>4210.6490092310569</v>
      </c>
      <c r="Y47" s="10">
        <f t="shared" si="14"/>
        <v>329</v>
      </c>
      <c r="Z47" s="10">
        <f t="shared" si="15"/>
        <v>0.99751452630528947</v>
      </c>
      <c r="AA47" s="10">
        <f t="shared" si="16"/>
        <v>0.44098750186649122</v>
      </c>
      <c r="AB47" s="10">
        <f t="shared" si="17"/>
        <v>224.35284206027106</v>
      </c>
    </row>
    <row r="48" spans="1:28" ht="15" customHeight="1" x14ac:dyDescent="0.25">
      <c r="A48" s="14"/>
      <c r="B48" s="14"/>
      <c r="C48" s="54">
        <f>J380</f>
        <v>1125915.7604351249</v>
      </c>
      <c r="D48" s="54">
        <f>K380</f>
        <v>125915.76043512758</v>
      </c>
      <c r="E48" s="54">
        <f>L380</f>
        <v>999999.99999999627</v>
      </c>
      <c r="F48" s="54">
        <f>N380</f>
        <v>700000</v>
      </c>
      <c r="G48" s="14"/>
      <c r="H48" s="25">
        <f t="shared" si="11"/>
        <v>33</v>
      </c>
      <c r="I48" s="18">
        <f t="shared" si="12"/>
        <v>724509.16630203277</v>
      </c>
      <c r="J48" s="18">
        <f t="shared" si="13"/>
        <v>4210.6490092310569</v>
      </c>
      <c r="K48" s="18">
        <f t="shared" si="4"/>
        <v>1811.2139317705708</v>
      </c>
      <c r="L48" s="19">
        <f t="shared" si="5"/>
        <v>2399.4350774604864</v>
      </c>
      <c r="M48" s="1"/>
      <c r="N48" s="8"/>
      <c r="O48" s="1"/>
      <c r="R48" s="10">
        <f t="shared" si="1"/>
        <v>0</v>
      </c>
      <c r="S48" s="10">
        <f t="shared" si="2"/>
        <v>0</v>
      </c>
      <c r="U48" s="12">
        <f t="shared" si="8"/>
        <v>3246.4051660555924</v>
      </c>
      <c r="V48" s="12">
        <f t="shared" si="9"/>
        <v>4210.6490092310569</v>
      </c>
      <c r="Y48" s="10">
        <f t="shared" si="14"/>
        <v>328</v>
      </c>
      <c r="Z48" s="10">
        <f t="shared" si="15"/>
        <v>0.99751452630528947</v>
      </c>
      <c r="AA48" s="10">
        <f t="shared" si="16"/>
        <v>0.4420862957253085</v>
      </c>
      <c r="AB48" s="10">
        <f t="shared" si="17"/>
        <v>223.91185455840463</v>
      </c>
    </row>
    <row r="49" spans="1:28" ht="15.75" thickBot="1" x14ac:dyDescent="0.3">
      <c r="A49" s="14"/>
      <c r="B49" s="14"/>
      <c r="C49" s="55"/>
      <c r="D49" s="55"/>
      <c r="E49" s="55"/>
      <c r="F49" s="55"/>
      <c r="G49" s="14"/>
      <c r="H49" s="25">
        <f t="shared" si="11"/>
        <v>34</v>
      </c>
      <c r="I49" s="18">
        <f t="shared" si="12"/>
        <v>722103.75263217092</v>
      </c>
      <c r="J49" s="18">
        <f t="shared" si="13"/>
        <v>4210.6490092310569</v>
      </c>
      <c r="K49" s="18">
        <f t="shared" si="4"/>
        <v>1805.2353393692317</v>
      </c>
      <c r="L49" s="19">
        <f t="shared" si="5"/>
        <v>2405.4136698618249</v>
      </c>
      <c r="M49" s="1"/>
      <c r="N49" s="8"/>
      <c r="O49" s="1"/>
      <c r="R49" s="10">
        <f t="shared" si="1"/>
        <v>0</v>
      </c>
      <c r="S49" s="10">
        <f t="shared" si="2"/>
        <v>0</v>
      </c>
      <c r="U49" s="12">
        <f t="shared" si="8"/>
        <v>3242.090292277936</v>
      </c>
      <c r="V49" s="12">
        <f t="shared" si="9"/>
        <v>4210.6490092310569</v>
      </c>
      <c r="Y49" s="10">
        <f t="shared" si="14"/>
        <v>327</v>
      </c>
      <c r="Z49" s="10">
        <f t="shared" si="15"/>
        <v>0.99751452630528947</v>
      </c>
      <c r="AA49" s="10">
        <f t="shared" si="16"/>
        <v>0.44318782741215729</v>
      </c>
      <c r="AB49" s="10">
        <f t="shared" si="17"/>
        <v>223.46976826267937</v>
      </c>
    </row>
    <row r="50" spans="1:28" x14ac:dyDescent="0.25">
      <c r="A50" s="14"/>
      <c r="B50" s="14"/>
      <c r="C50" s="14"/>
      <c r="D50" s="14"/>
      <c r="E50" s="14"/>
      <c r="F50" s="14"/>
      <c r="G50" s="14"/>
      <c r="H50" s="25">
        <f t="shared" si="11"/>
        <v>35</v>
      </c>
      <c r="I50" s="18">
        <f t="shared" si="12"/>
        <v>719692.34547324828</v>
      </c>
      <c r="J50" s="18">
        <f t="shared" si="13"/>
        <v>4210.6490092310569</v>
      </c>
      <c r="K50" s="18">
        <f t="shared" si="4"/>
        <v>1799.2418503084925</v>
      </c>
      <c r="L50" s="19">
        <f t="shared" si="5"/>
        <v>2411.4071589225641</v>
      </c>
      <c r="M50" s="1"/>
      <c r="N50" s="8"/>
      <c r="O50" s="1"/>
      <c r="R50" s="10">
        <f t="shared" si="1"/>
        <v>0</v>
      </c>
      <c r="S50" s="10">
        <f t="shared" si="2"/>
        <v>0</v>
      </c>
      <c r="U50" s="12">
        <f t="shared" si="8"/>
        <v>3237.7474972843402</v>
      </c>
      <c r="V50" s="12">
        <f t="shared" si="9"/>
        <v>4210.6490092310569</v>
      </c>
      <c r="Y50" s="10">
        <f t="shared" si="14"/>
        <v>326</v>
      </c>
      <c r="Z50" s="10">
        <f t="shared" si="15"/>
        <v>0.99751452630528947</v>
      </c>
      <c r="AA50" s="10">
        <f t="shared" si="16"/>
        <v>0.44429210374879252</v>
      </c>
      <c r="AB50" s="10">
        <f t="shared" si="17"/>
        <v>223.02658043526719</v>
      </c>
    </row>
    <row r="51" spans="1:28" x14ac:dyDescent="0.25">
      <c r="A51" s="14"/>
      <c r="B51" s="14"/>
      <c r="C51" s="68" t="s">
        <v>28</v>
      </c>
      <c r="D51" s="68"/>
      <c r="E51" s="68"/>
      <c r="F51" s="30">
        <f>R380</f>
        <v>0</v>
      </c>
      <c r="G51" s="14"/>
      <c r="H51" s="26">
        <f t="shared" si="11"/>
        <v>36</v>
      </c>
      <c r="I51" s="27">
        <f t="shared" si="12"/>
        <v>717274.92989148805</v>
      </c>
      <c r="J51" s="27">
        <f t="shared" si="13"/>
        <v>4210.6490092310569</v>
      </c>
      <c r="K51" s="27">
        <f t="shared" si="4"/>
        <v>1793.2334274708437</v>
      </c>
      <c r="L51" s="28">
        <f t="shared" si="5"/>
        <v>2417.4155817602132</v>
      </c>
      <c r="M51" s="1"/>
      <c r="N51" s="9"/>
      <c r="O51" s="1"/>
      <c r="R51" s="10">
        <f t="shared" si="1"/>
        <v>0</v>
      </c>
      <c r="S51" s="10">
        <f t="shared" si="2"/>
        <v>0</v>
      </c>
      <c r="U51" s="12">
        <f t="shared" si="8"/>
        <v>3233.3765227596377</v>
      </c>
      <c r="V51" s="12">
        <f t="shared" si="9"/>
        <v>4210.6490092310569</v>
      </c>
      <c r="Y51" s="10">
        <f t="shared" si="14"/>
        <v>325</v>
      </c>
      <c r="Z51" s="10">
        <f t="shared" si="15"/>
        <v>0.99751452630528947</v>
      </c>
      <c r="AA51" s="10">
        <f t="shared" si="16"/>
        <v>0.44539913157396654</v>
      </c>
      <c r="AB51" s="10">
        <f t="shared" si="17"/>
        <v>222.58228833151847</v>
      </c>
    </row>
    <row r="52" spans="1:28" x14ac:dyDescent="0.25">
      <c r="A52" s="14"/>
      <c r="B52" s="14"/>
      <c r="C52" s="14"/>
      <c r="D52" s="31"/>
      <c r="E52" s="14"/>
      <c r="F52" s="14"/>
      <c r="G52" s="14"/>
      <c r="H52" s="22">
        <f t="shared" si="11"/>
        <v>37</v>
      </c>
      <c r="I52" s="23">
        <f t="shared" si="12"/>
        <v>714851.49091590324</v>
      </c>
      <c r="J52" s="23">
        <f t="shared" si="13"/>
        <v>4210.6490092310569</v>
      </c>
      <c r="K52" s="23">
        <f t="shared" si="4"/>
        <v>1787.2100336462911</v>
      </c>
      <c r="L52" s="24">
        <f t="shared" si="5"/>
        <v>2423.438975584766</v>
      </c>
      <c r="M52" s="1"/>
      <c r="N52" s="7"/>
      <c r="O52" s="1"/>
      <c r="R52" s="10">
        <f t="shared" si="1"/>
        <v>0</v>
      </c>
      <c r="S52" s="10">
        <f t="shared" si="2"/>
        <v>0</v>
      </c>
      <c r="U52" s="12">
        <f t="shared" si="8"/>
        <v>3228.9771072010999</v>
      </c>
      <c r="V52" s="12">
        <f t="shared" si="9"/>
        <v>4210.6490092310569</v>
      </c>
      <c r="Y52" s="10">
        <f t="shared" si="14"/>
        <v>324</v>
      </c>
      <c r="Z52" s="10">
        <f t="shared" si="15"/>
        <v>0.99751452630528947</v>
      </c>
      <c r="AA52" s="10">
        <f t="shared" si="16"/>
        <v>0.44650891774347162</v>
      </c>
      <c r="AB52" s="10">
        <f t="shared" si="17"/>
        <v>222.13688919994451</v>
      </c>
    </row>
    <row r="53" spans="1:28" x14ac:dyDescent="0.25">
      <c r="A53" s="14"/>
      <c r="B53" s="14"/>
      <c r="C53" s="14"/>
      <c r="D53" s="14"/>
      <c r="E53" s="14"/>
      <c r="F53" s="14"/>
      <c r="G53" s="14"/>
      <c r="H53" s="25">
        <f t="shared" si="11"/>
        <v>38</v>
      </c>
      <c r="I53" s="18">
        <f t="shared" si="12"/>
        <v>712422.01353820425</v>
      </c>
      <c r="J53" s="18">
        <f t="shared" si="13"/>
        <v>4210.6490092310569</v>
      </c>
      <c r="K53" s="18">
        <f t="shared" si="4"/>
        <v>1781.1716315321257</v>
      </c>
      <c r="L53" s="19">
        <f t="shared" si="5"/>
        <v>2429.4773776989314</v>
      </c>
      <c r="M53" s="1"/>
      <c r="N53" s="8"/>
      <c r="O53" s="1"/>
      <c r="R53" s="10">
        <f t="shared" si="1"/>
        <v>0</v>
      </c>
      <c r="S53" s="10">
        <f t="shared" si="2"/>
        <v>0</v>
      </c>
      <c r="U53" s="12">
        <f t="shared" si="8"/>
        <v>3224.5489858690848</v>
      </c>
      <c r="V53" s="12">
        <f t="shared" si="9"/>
        <v>4210.6490092310569</v>
      </c>
      <c r="Y53" s="10">
        <f t="shared" si="14"/>
        <v>323</v>
      </c>
      <c r="Z53" s="10">
        <f t="shared" si="15"/>
        <v>0.99751452630528947</v>
      </c>
      <c r="AA53" s="10">
        <f t="shared" si="16"/>
        <v>0.4476214691301823</v>
      </c>
      <c r="AB53" s="10">
        <f t="shared" si="17"/>
        <v>221.69038028220106</v>
      </c>
    </row>
    <row r="54" spans="1:28" ht="15" customHeight="1" thickBot="1" x14ac:dyDescent="0.3">
      <c r="A54" s="15" t="s">
        <v>22</v>
      </c>
      <c r="B54" s="14"/>
      <c r="C54" s="14"/>
      <c r="D54" s="14"/>
      <c r="E54" s="14"/>
      <c r="F54" s="14"/>
      <c r="G54" s="14"/>
      <c r="H54" s="25">
        <f>H53+1</f>
        <v>39</v>
      </c>
      <c r="I54" s="18">
        <f t="shared" si="12"/>
        <v>709986.48271270585</v>
      </c>
      <c r="J54" s="18">
        <f t="shared" si="13"/>
        <v>4210.6490092310569</v>
      </c>
      <c r="K54" s="18">
        <f t="shared" si="4"/>
        <v>1775.1181837326924</v>
      </c>
      <c r="L54" s="19">
        <f t="shared" si="5"/>
        <v>2435.5308254983647</v>
      </c>
      <c r="M54" s="1"/>
      <c r="N54" s="8"/>
      <c r="O54" s="1"/>
      <c r="R54" s="10">
        <f t="shared" si="1"/>
        <v>0</v>
      </c>
      <c r="S54" s="10">
        <f t="shared" si="2"/>
        <v>0</v>
      </c>
      <c r="U54" s="12">
        <f t="shared" si="8"/>
        <v>3220.0918907367864</v>
      </c>
      <c r="V54" s="12">
        <f t="shared" si="9"/>
        <v>4210.6490092310569</v>
      </c>
      <c r="Y54" s="10">
        <f t="shared" si="14"/>
        <v>322</v>
      </c>
      <c r="Z54" s="10">
        <f t="shared" si="15"/>
        <v>0.99751452630528947</v>
      </c>
      <c r="AA54" s="10">
        <f t="shared" si="16"/>
        <v>0.44873679262409832</v>
      </c>
      <c r="AB54" s="10">
        <f t="shared" si="17"/>
        <v>221.24275881307088</v>
      </c>
    </row>
    <row r="55" spans="1:28" x14ac:dyDescent="0.25">
      <c r="A55" s="69" t="s">
        <v>23</v>
      </c>
      <c r="B55" s="70"/>
      <c r="C55" s="70"/>
      <c r="D55" s="70"/>
      <c r="E55" s="70"/>
      <c r="F55" s="71"/>
      <c r="G55" s="14"/>
      <c r="H55" s="25">
        <f t="shared" si="11"/>
        <v>40</v>
      </c>
      <c r="I55" s="18">
        <f t="shared" si="12"/>
        <v>707544.88335623394</v>
      </c>
      <c r="J55" s="18">
        <f t="shared" si="13"/>
        <v>4210.6490092310569</v>
      </c>
      <c r="K55" s="18">
        <f t="shared" si="4"/>
        <v>1769.0496527591588</v>
      </c>
      <c r="L55" s="19">
        <f t="shared" si="5"/>
        <v>2441.5993564718983</v>
      </c>
      <c r="M55" s="1"/>
      <c r="N55" s="8"/>
      <c r="O55" s="1"/>
      <c r="R55" s="10">
        <f t="shared" si="1"/>
        <v>0</v>
      </c>
      <c r="S55" s="10">
        <f t="shared" si="2"/>
        <v>0</v>
      </c>
      <c r="U55" s="12">
        <f t="shared" si="8"/>
        <v>3215.6055504390283</v>
      </c>
      <c r="V55" s="12">
        <f t="shared" si="9"/>
        <v>4210.6490092310569</v>
      </c>
      <c r="Y55" s="10">
        <f t="shared" si="14"/>
        <v>321</v>
      </c>
      <c r="Z55" s="10">
        <f t="shared" si="15"/>
        <v>0.99751452630528947</v>
      </c>
      <c r="AA55" s="10">
        <f t="shared" si="16"/>
        <v>0.44985489513238663</v>
      </c>
      <c r="AB55" s="10">
        <f t="shared" si="17"/>
        <v>220.79402202044682</v>
      </c>
    </row>
    <row r="56" spans="1:28" ht="15" customHeight="1" x14ac:dyDescent="0.25">
      <c r="A56" s="72"/>
      <c r="B56" s="73"/>
      <c r="C56" s="73"/>
      <c r="D56" s="73"/>
      <c r="E56" s="73"/>
      <c r="F56" s="74"/>
      <c r="G56" s="14"/>
      <c r="H56" s="25">
        <f t="shared" si="11"/>
        <v>41</v>
      </c>
      <c r="I56" s="18">
        <f t="shared" si="12"/>
        <v>705097.20034803217</v>
      </c>
      <c r="J56" s="18">
        <f t="shared" si="13"/>
        <v>4210.6490092310569</v>
      </c>
      <c r="K56" s="18">
        <f t="shared" si="4"/>
        <v>1762.966001029283</v>
      </c>
      <c r="L56" s="19">
        <f t="shared" si="5"/>
        <v>2447.6830082017741</v>
      </c>
      <c r="M56" s="1"/>
      <c r="N56" s="8"/>
      <c r="O56" s="1"/>
      <c r="R56" s="10">
        <f t="shared" si="1"/>
        <v>0</v>
      </c>
      <c r="S56" s="10">
        <f t="shared" si="2"/>
        <v>0</v>
      </c>
      <c r="U56" s="12">
        <f t="shared" si="8"/>
        <v>3211.0896902201093</v>
      </c>
      <c r="V56" s="12">
        <f t="shared" si="9"/>
        <v>4210.6490092310569</v>
      </c>
      <c r="Y56" s="10">
        <f t="shared" si="14"/>
        <v>320</v>
      </c>
      <c r="Z56" s="10">
        <f t="shared" si="15"/>
        <v>0.99751452630528947</v>
      </c>
      <c r="AA56" s="10">
        <f t="shared" si="16"/>
        <v>0.45097578357942475</v>
      </c>
      <c r="AB56" s="10">
        <f t="shared" si="17"/>
        <v>220.34416712531444</v>
      </c>
    </row>
    <row r="57" spans="1:28" x14ac:dyDescent="0.25">
      <c r="A57" s="72" t="s">
        <v>36</v>
      </c>
      <c r="B57" s="73"/>
      <c r="C57" s="73"/>
      <c r="D57" s="73"/>
      <c r="E57" s="73"/>
      <c r="F57" s="74"/>
      <c r="G57" s="14"/>
      <c r="H57" s="25">
        <f t="shared" si="11"/>
        <v>42</v>
      </c>
      <c r="I57" s="18">
        <f t="shared" si="12"/>
        <v>702643.41852966824</v>
      </c>
      <c r="J57" s="18">
        <f t="shared" si="13"/>
        <v>4210.6490092310569</v>
      </c>
      <c r="K57" s="18">
        <f t="shared" si="4"/>
        <v>1756.8671908671802</v>
      </c>
      <c r="L57" s="19">
        <f t="shared" si="5"/>
        <v>2453.7818183638765</v>
      </c>
      <c r="M57" s="1"/>
      <c r="N57" s="8"/>
      <c r="O57" s="1"/>
      <c r="R57" s="10">
        <f t="shared" si="1"/>
        <v>0</v>
      </c>
      <c r="S57" s="10">
        <f t="shared" si="2"/>
        <v>0</v>
      </c>
      <c r="U57" s="12">
        <f t="shared" si="8"/>
        <v>3206.5440318806582</v>
      </c>
      <c r="V57" s="12">
        <f t="shared" si="9"/>
        <v>4210.6490092310569</v>
      </c>
      <c r="Y57" s="10">
        <f t="shared" si="14"/>
        <v>319</v>
      </c>
      <c r="Z57" s="10">
        <f t="shared" si="15"/>
        <v>0.99751452630528947</v>
      </c>
      <c r="AA57" s="10">
        <f t="shared" si="16"/>
        <v>0.45209946490684344</v>
      </c>
      <c r="AB57" s="10">
        <f t="shared" si="17"/>
        <v>219.89319134173505</v>
      </c>
    </row>
    <row r="58" spans="1:28" x14ac:dyDescent="0.25">
      <c r="A58" s="72"/>
      <c r="B58" s="73"/>
      <c r="C58" s="73"/>
      <c r="D58" s="73"/>
      <c r="E58" s="73"/>
      <c r="F58" s="74"/>
      <c r="G58" s="14"/>
      <c r="H58" s="25">
        <f t="shared" si="11"/>
        <v>43</v>
      </c>
      <c r="I58" s="18">
        <f t="shared" si="12"/>
        <v>700183.52270494029</v>
      </c>
      <c r="J58" s="18">
        <f t="shared" si="13"/>
        <v>4210.6490092310569</v>
      </c>
      <c r="K58" s="18">
        <f t="shared" si="4"/>
        <v>1750.7531845030901</v>
      </c>
      <c r="L58" s="19">
        <f t="shared" si="5"/>
        <v>2459.895824727967</v>
      </c>
      <c r="M58" s="1"/>
      <c r="N58" s="8"/>
      <c r="O58" s="1"/>
      <c r="R58" s="10">
        <f t="shared" si="1"/>
        <v>0</v>
      </c>
      <c r="S58" s="10">
        <f t="shared" si="2"/>
        <v>0</v>
      </c>
      <c r="U58" s="12">
        <f t="shared" si="8"/>
        <v>3201.9682937234943</v>
      </c>
      <c r="V58" s="12">
        <f t="shared" si="9"/>
        <v>4210.6490092310569</v>
      </c>
      <c r="Y58" s="10">
        <f t="shared" si="14"/>
        <v>318</v>
      </c>
      <c r="Z58" s="10">
        <f t="shared" si="15"/>
        <v>0.99751452630528947</v>
      </c>
      <c r="AA58" s="10">
        <f t="shared" si="16"/>
        <v>0.45322594607356959</v>
      </c>
      <c r="AB58" s="10">
        <f t="shared" si="17"/>
        <v>219.44109187682824</v>
      </c>
    </row>
    <row r="59" spans="1:28" ht="15.75" thickBot="1" x14ac:dyDescent="0.3">
      <c r="A59" s="75"/>
      <c r="B59" s="76"/>
      <c r="C59" s="76"/>
      <c r="D59" s="76"/>
      <c r="E59" s="76"/>
      <c r="F59" s="77"/>
      <c r="G59" s="14"/>
      <c r="H59" s="25">
        <f t="shared" si="11"/>
        <v>44</v>
      </c>
      <c r="I59" s="18">
        <f t="shared" si="12"/>
        <v>697717.49763978238</v>
      </c>
      <c r="J59" s="18">
        <f t="shared" si="13"/>
        <v>4210.6490092310569</v>
      </c>
      <c r="K59" s="18">
        <f t="shared" si="4"/>
        <v>1744.6239440731429</v>
      </c>
      <c r="L59" s="19">
        <f t="shared" si="5"/>
        <v>2466.025065157914</v>
      </c>
      <c r="M59" s="1"/>
      <c r="N59" s="8"/>
      <c r="O59" s="1"/>
      <c r="R59" s="10">
        <f t="shared" si="1"/>
        <v>0</v>
      </c>
      <c r="S59" s="10">
        <f t="shared" si="2"/>
        <v>0</v>
      </c>
      <c r="U59" s="12">
        <f t="shared" si="8"/>
        <v>3197.3621904984566</v>
      </c>
      <c r="V59" s="12">
        <f t="shared" si="9"/>
        <v>4210.6490092310569</v>
      </c>
      <c r="Y59" s="10">
        <f t="shared" si="14"/>
        <v>317</v>
      </c>
      <c r="Z59" s="10">
        <f t="shared" si="15"/>
        <v>0.99751452630528947</v>
      </c>
      <c r="AA59" s="10">
        <f t="shared" si="16"/>
        <v>0.45435523405586947</v>
      </c>
      <c r="AB59" s="10">
        <f t="shared" si="17"/>
        <v>218.98786593075474</v>
      </c>
    </row>
    <row r="60" spans="1:28" x14ac:dyDescent="0.25">
      <c r="A60" s="14"/>
      <c r="B60" s="14"/>
      <c r="C60" s="14"/>
      <c r="D60" s="14"/>
      <c r="E60" s="14"/>
      <c r="F60" s="14"/>
      <c r="G60" s="14"/>
      <c r="H60" s="25">
        <f t="shared" si="11"/>
        <v>45</v>
      </c>
      <c r="I60" s="18">
        <f t="shared" si="12"/>
        <v>695245.32806217042</v>
      </c>
      <c r="J60" s="18">
        <f t="shared" si="13"/>
        <v>4210.6490092310569</v>
      </c>
      <c r="K60" s="18">
        <f t="shared" si="4"/>
        <v>1738.4794316191244</v>
      </c>
      <c r="L60" s="19">
        <f t="shared" si="5"/>
        <v>2472.1695776119323</v>
      </c>
      <c r="M60" s="1"/>
      <c r="N60" s="8"/>
      <c r="O60" s="1"/>
      <c r="R60" s="10">
        <f t="shared" si="1"/>
        <v>0</v>
      </c>
      <c r="S60" s="10">
        <f t="shared" si="2"/>
        <v>0</v>
      </c>
      <c r="U60" s="12">
        <f t="shared" si="8"/>
        <v>3192.7254333461906</v>
      </c>
      <c r="V60" s="12">
        <f t="shared" si="9"/>
        <v>4210.6490092310569</v>
      </c>
      <c r="Y60" s="10">
        <f t="shared" si="14"/>
        <v>316</v>
      </c>
      <c r="Z60" s="10">
        <f t="shared" si="15"/>
        <v>0.99751452630528947</v>
      </c>
      <c r="AA60" s="10">
        <f t="shared" si="16"/>
        <v>0.45548733584739193</v>
      </c>
      <c r="AB60" s="10">
        <f t="shared" si="17"/>
        <v>218.5335106966989</v>
      </c>
    </row>
    <row r="61" spans="1:28" x14ac:dyDescent="0.25">
      <c r="A61" s="14"/>
      <c r="B61" s="14"/>
      <c r="C61" s="14"/>
      <c r="D61" s="14"/>
      <c r="E61" s="14"/>
      <c r="F61" s="14"/>
      <c r="G61" s="14"/>
      <c r="H61" s="25">
        <f t="shared" si="11"/>
        <v>46</v>
      </c>
      <c r="I61" s="18">
        <f t="shared" si="12"/>
        <v>692766.99866202753</v>
      </c>
      <c r="J61" s="18">
        <f t="shared" si="13"/>
        <v>4210.6490092310569</v>
      </c>
      <c r="K61" s="18">
        <f t="shared" si="4"/>
        <v>1732.3196090882414</v>
      </c>
      <c r="L61" s="19">
        <f t="shared" si="5"/>
        <v>2478.3294001428158</v>
      </c>
      <c r="M61" s="1"/>
      <c r="N61" s="8"/>
      <c r="O61" s="1"/>
      <c r="R61" s="10">
        <f t="shared" si="1"/>
        <v>0</v>
      </c>
      <c r="S61" s="10">
        <f t="shared" si="2"/>
        <v>0</v>
      </c>
      <c r="U61" s="12">
        <f t="shared" si="8"/>
        <v>3188.0577297408599</v>
      </c>
      <c r="V61" s="12">
        <f t="shared" si="9"/>
        <v>4210.6490092310569</v>
      </c>
      <c r="Y61" s="10">
        <f t="shared" si="14"/>
        <v>315</v>
      </c>
      <c r="Z61" s="10">
        <f t="shared" si="15"/>
        <v>0.99751452630528947</v>
      </c>
      <c r="AA61" s="10">
        <f t="shared" si="16"/>
        <v>0.45662225845921167</v>
      </c>
      <c r="AB61" s="10">
        <f t="shared" si="17"/>
        <v>218.07802336085149</v>
      </c>
    </row>
    <row r="62" spans="1:28" x14ac:dyDescent="0.25">
      <c r="A62" s="14"/>
      <c r="B62" s="14"/>
      <c r="C62" s="14"/>
      <c r="D62" s="14"/>
      <c r="E62" s="14"/>
      <c r="F62" s="14"/>
      <c r="G62" s="14"/>
      <c r="H62" s="25">
        <f t="shared" si="11"/>
        <v>47</v>
      </c>
      <c r="I62" s="18">
        <f t="shared" si="12"/>
        <v>690282.49409112928</v>
      </c>
      <c r="J62" s="18">
        <f t="shared" si="13"/>
        <v>4210.6490092310569</v>
      </c>
      <c r="K62" s="18">
        <f t="shared" si="4"/>
        <v>1726.1444383328853</v>
      </c>
      <c r="L62" s="19">
        <f t="shared" si="5"/>
        <v>2484.5045708981716</v>
      </c>
      <c r="M62" s="1"/>
      <c r="N62" s="8"/>
      <c r="O62" s="1"/>
      <c r="R62" s="10">
        <f t="shared" si="1"/>
        <v>0</v>
      </c>
      <c r="S62" s="10">
        <f t="shared" si="2"/>
        <v>0</v>
      </c>
      <c r="U62" s="12">
        <f t="shared" si="8"/>
        <v>3183.3587834317636</v>
      </c>
      <c r="V62" s="12">
        <f t="shared" si="9"/>
        <v>4210.6490092310569</v>
      </c>
      <c r="Y62" s="10">
        <f t="shared" si="14"/>
        <v>314</v>
      </c>
      <c r="Z62" s="10">
        <f t="shared" si="15"/>
        <v>0.99751452630528947</v>
      </c>
      <c r="AA62" s="10">
        <f t="shared" si="16"/>
        <v>0.45776000891987245</v>
      </c>
      <c r="AB62" s="10">
        <f t="shared" si="17"/>
        <v>217.62140110239233</v>
      </c>
    </row>
    <row r="63" spans="1:28" x14ac:dyDescent="0.25">
      <c r="A63" s="14"/>
      <c r="B63" s="14"/>
      <c r="C63" s="14"/>
      <c r="D63" s="14"/>
      <c r="E63" s="14"/>
      <c r="F63" s="14"/>
      <c r="G63" s="14"/>
      <c r="H63" s="26">
        <f t="shared" si="11"/>
        <v>48</v>
      </c>
      <c r="I63" s="27">
        <f t="shared" si="12"/>
        <v>487791.79896300856</v>
      </c>
      <c r="J63" s="27">
        <f t="shared" si="13"/>
        <v>4210.6490092310569</v>
      </c>
      <c r="K63" s="27">
        <f t="shared" si="4"/>
        <v>1719.9538811103971</v>
      </c>
      <c r="L63" s="28">
        <f t="shared" si="5"/>
        <v>2490.6951281206598</v>
      </c>
      <c r="M63" s="1"/>
      <c r="N63" s="9">
        <v>200000</v>
      </c>
      <c r="O63" s="1"/>
      <c r="R63" s="10">
        <f t="shared" si="1"/>
        <v>200000</v>
      </c>
      <c r="S63" s="10">
        <f t="shared" si="2"/>
        <v>0</v>
      </c>
      <c r="U63" s="12">
        <f t="shared" si="8"/>
        <v>3178.6282943838423</v>
      </c>
      <c r="V63" s="12">
        <f t="shared" si="9"/>
        <v>4210.6490092310569</v>
      </c>
      <c r="Y63" s="10">
        <f t="shared" si="14"/>
        <v>313</v>
      </c>
      <c r="Z63" s="10">
        <f t="shared" si="15"/>
        <v>0.99751452630528947</v>
      </c>
      <c r="AA63" s="10">
        <f t="shared" si="16"/>
        <v>0.45890059427543106</v>
      </c>
      <c r="AB63" s="10">
        <f t="shared" si="17"/>
        <v>217.16364109347248</v>
      </c>
    </row>
    <row r="64" spans="1:28" x14ac:dyDescent="0.25">
      <c r="A64" s="14"/>
      <c r="B64" s="14"/>
      <c r="C64" s="14"/>
      <c r="D64" s="14"/>
      <c r="E64" s="14"/>
      <c r="F64" s="14"/>
      <c r="G64" s="14"/>
      <c r="H64" s="22">
        <f t="shared" si="11"/>
        <v>49</v>
      </c>
      <c r="I64" s="23">
        <f t="shared" si="12"/>
        <v>484796.56451952696</v>
      </c>
      <c r="J64" s="23">
        <f t="shared" si="13"/>
        <v>4210.6490092310569</v>
      </c>
      <c r="K64" s="23">
        <f t="shared" si="4"/>
        <v>1215.4145657494964</v>
      </c>
      <c r="L64" s="24">
        <f t="shared" si="5"/>
        <v>2995.2344434815604</v>
      </c>
      <c r="M64" s="1"/>
      <c r="N64" s="7"/>
      <c r="O64" s="1"/>
      <c r="R64" s="10">
        <f t="shared" si="1"/>
        <v>0</v>
      </c>
      <c r="S64" s="10">
        <f t="shared" si="2"/>
        <v>0</v>
      </c>
      <c r="U64" s="12">
        <f t="shared" si="8"/>
        <v>2250.9512151849576</v>
      </c>
      <c r="V64" s="12">
        <f t="shared" si="9"/>
        <v>4210.6490092310569</v>
      </c>
      <c r="Y64" s="10">
        <f t="shared" si="14"/>
        <v>312</v>
      </c>
      <c r="Z64" s="10">
        <f t="shared" si="15"/>
        <v>0.99751452630528947</v>
      </c>
      <c r="AA64" s="10">
        <f t="shared" si="16"/>
        <v>0.46004402158950058</v>
      </c>
      <c r="AB64" s="10">
        <f t="shared" si="17"/>
        <v>216.7047404991971</v>
      </c>
    </row>
    <row r="65" spans="1:28" x14ac:dyDescent="0.25">
      <c r="A65" s="14"/>
      <c r="B65" s="14"/>
      <c r="C65" s="14"/>
      <c r="D65" s="14"/>
      <c r="E65" s="14"/>
      <c r="F65" s="14"/>
      <c r="G65" s="14"/>
      <c r="H65" s="25">
        <f t="shared" si="11"/>
        <v>50</v>
      </c>
      <c r="I65" s="18">
        <f t="shared" si="12"/>
        <v>481793.86695022369</v>
      </c>
      <c r="J65" s="18">
        <f t="shared" si="13"/>
        <v>4210.6490092310569</v>
      </c>
      <c r="K65" s="18">
        <f t="shared" si="4"/>
        <v>1207.9514399278214</v>
      </c>
      <c r="L65" s="19">
        <f t="shared" si="5"/>
        <v>3002.6975693032355</v>
      </c>
      <c r="M65" s="1"/>
      <c r="N65" s="8"/>
      <c r="O65" s="1"/>
      <c r="R65" s="10">
        <f t="shared" si="1"/>
        <v>0</v>
      </c>
      <c r="S65" s="10">
        <f t="shared" si="2"/>
        <v>0</v>
      </c>
      <c r="U65" s="12">
        <f t="shared" si="8"/>
        <v>2241.8888065989086</v>
      </c>
      <c r="V65" s="12">
        <f t="shared" si="9"/>
        <v>4210.6490092310569</v>
      </c>
      <c r="Y65" s="10">
        <f t="shared" si="14"/>
        <v>311</v>
      </c>
      <c r="Z65" s="10">
        <f t="shared" si="15"/>
        <v>0.99751452630528947</v>
      </c>
      <c r="AA65" s="10">
        <f t="shared" si="16"/>
        <v>0.46119029794329436</v>
      </c>
      <c r="AB65" s="10">
        <f t="shared" si="17"/>
        <v>216.24469647760762</v>
      </c>
    </row>
    <row r="66" spans="1:28" x14ac:dyDescent="0.25">
      <c r="A66" s="14"/>
      <c r="B66" s="14"/>
      <c r="C66" s="14"/>
      <c r="D66" s="14"/>
      <c r="E66" s="14"/>
      <c r="F66" s="14"/>
      <c r="G66" s="14"/>
      <c r="H66" s="25">
        <f t="shared" si="11"/>
        <v>51</v>
      </c>
      <c r="I66" s="18">
        <f t="shared" si="12"/>
        <v>478783.68765947688</v>
      </c>
      <c r="J66" s="18">
        <f t="shared" si="13"/>
        <v>4210.6490092310569</v>
      </c>
      <c r="K66" s="18">
        <f t="shared" si="4"/>
        <v>1200.4697184843074</v>
      </c>
      <c r="L66" s="19">
        <f t="shared" si="5"/>
        <v>3010.1792907467498</v>
      </c>
      <c r="M66" s="1"/>
      <c r="N66" s="8"/>
      <c r="O66" s="1"/>
      <c r="R66" s="10">
        <f t="shared" si="1"/>
        <v>0</v>
      </c>
      <c r="S66" s="10">
        <f t="shared" si="2"/>
        <v>0</v>
      </c>
      <c r="U66" s="12">
        <f t="shared" si="8"/>
        <v>2232.7650313971421</v>
      </c>
      <c r="V66" s="12">
        <f t="shared" si="9"/>
        <v>4210.6490092310569</v>
      </c>
      <c r="Y66" s="10">
        <f t="shared" si="14"/>
        <v>310</v>
      </c>
      <c r="Z66" s="10">
        <f t="shared" si="15"/>
        <v>0.99751452630528947</v>
      </c>
      <c r="AA66" s="10">
        <f t="shared" si="16"/>
        <v>0.46233943043566966</v>
      </c>
      <c r="AB66" s="10">
        <f t="shared" si="17"/>
        <v>215.78350617966436</v>
      </c>
    </row>
    <row r="67" spans="1:28" x14ac:dyDescent="0.25">
      <c r="A67" s="14"/>
      <c r="B67" s="14"/>
      <c r="C67" s="14"/>
      <c r="D67" s="14"/>
      <c r="E67" s="14"/>
      <c r="F67" s="14"/>
      <c r="G67" s="14"/>
      <c r="H67" s="25">
        <f t="shared" si="11"/>
        <v>52</v>
      </c>
      <c r="I67" s="18">
        <f t="shared" si="12"/>
        <v>475766.00800533063</v>
      </c>
      <c r="J67" s="18">
        <f t="shared" si="13"/>
        <v>4210.6490092310569</v>
      </c>
      <c r="K67" s="18">
        <f t="shared" si="4"/>
        <v>1192.9693550848633</v>
      </c>
      <c r="L67" s="19">
        <f t="shared" si="5"/>
        <v>3017.6796541461936</v>
      </c>
      <c r="M67" s="1"/>
      <c r="N67" s="8"/>
      <c r="O67" s="1"/>
      <c r="R67" s="10">
        <f t="shared" si="1"/>
        <v>0</v>
      </c>
      <c r="S67" s="10">
        <f t="shared" si="2"/>
        <v>0</v>
      </c>
      <c r="U67" s="12">
        <f t="shared" si="8"/>
        <v>2223.5792926809036</v>
      </c>
      <c r="V67" s="12">
        <f t="shared" si="9"/>
        <v>4210.6490092310569</v>
      </c>
      <c r="Y67" s="10">
        <f t="shared" si="14"/>
        <v>309</v>
      </c>
      <c r="Z67" s="10">
        <f t="shared" si="15"/>
        <v>0.99751452630528947</v>
      </c>
      <c r="AA67" s="10">
        <f t="shared" si="16"/>
        <v>0.4634914261831718</v>
      </c>
      <c r="AB67" s="10">
        <f t="shared" si="17"/>
        <v>215.32116674922872</v>
      </c>
    </row>
    <row r="68" spans="1:28" x14ac:dyDescent="0.25">
      <c r="A68" s="14"/>
      <c r="B68" s="14"/>
      <c r="C68" s="14"/>
      <c r="D68" s="14"/>
      <c r="E68" s="14"/>
      <c r="F68" s="14"/>
      <c r="G68" s="14"/>
      <c r="H68" s="25">
        <f t="shared" si="11"/>
        <v>53</v>
      </c>
      <c r="I68" s="18">
        <f t="shared" si="12"/>
        <v>472740.80929937947</v>
      </c>
      <c r="J68" s="18">
        <f t="shared" si="13"/>
        <v>4210.6490092310569</v>
      </c>
      <c r="K68" s="18">
        <f t="shared" si="4"/>
        <v>1185.4503032799489</v>
      </c>
      <c r="L68" s="19">
        <f t="shared" si="5"/>
        <v>3025.198705951108</v>
      </c>
      <c r="M68" s="1"/>
      <c r="N68" s="8"/>
      <c r="O68" s="1"/>
      <c r="R68" s="10">
        <f t="shared" si="1"/>
        <v>0</v>
      </c>
      <c r="S68" s="10">
        <f t="shared" si="2"/>
        <v>0</v>
      </c>
      <c r="U68" s="12">
        <f t="shared" si="8"/>
        <v>2214.3309858025823</v>
      </c>
      <c r="V68" s="12">
        <f t="shared" si="9"/>
        <v>4210.6490092310569</v>
      </c>
      <c r="Y68" s="10">
        <f t="shared" si="14"/>
        <v>308</v>
      </c>
      <c r="Z68" s="10">
        <f t="shared" si="15"/>
        <v>0.99751452630528947</v>
      </c>
      <c r="AA68" s="10">
        <f t="shared" si="16"/>
        <v>0.46464629232007815</v>
      </c>
      <c r="AB68" s="10">
        <f t="shared" si="17"/>
        <v>214.85767532304556</v>
      </c>
    </row>
    <row r="69" spans="1:28" x14ac:dyDescent="0.25">
      <c r="A69" s="14"/>
      <c r="B69" s="14"/>
      <c r="C69" s="14"/>
      <c r="D69" s="14"/>
      <c r="E69" s="14"/>
      <c r="F69" s="14"/>
      <c r="G69" s="14"/>
      <c r="H69" s="25">
        <f t="shared" si="11"/>
        <v>54</v>
      </c>
      <c r="I69" s="18">
        <f t="shared" si="12"/>
        <v>469708.07280665264</v>
      </c>
      <c r="J69" s="18">
        <f t="shared" si="13"/>
        <v>4210.6490092310569</v>
      </c>
      <c r="K69" s="18">
        <f t="shared" si="4"/>
        <v>1177.9125165042872</v>
      </c>
      <c r="L69" s="19">
        <f t="shared" si="5"/>
        <v>3032.7364927267699</v>
      </c>
      <c r="M69" s="1"/>
      <c r="N69" s="8"/>
      <c r="O69" s="1"/>
      <c r="R69" s="10">
        <f t="shared" si="1"/>
        <v>0</v>
      </c>
      <c r="S69" s="10">
        <f t="shared" si="2"/>
        <v>0</v>
      </c>
      <c r="U69" s="12">
        <f t="shared" si="8"/>
        <v>2205.0194982395124</v>
      </c>
      <c r="V69" s="12">
        <f t="shared" si="9"/>
        <v>4210.6490092310569</v>
      </c>
      <c r="Y69" s="10">
        <f t="shared" si="14"/>
        <v>307</v>
      </c>
      <c r="Z69" s="10">
        <f t="shared" si="15"/>
        <v>0.99751452630528947</v>
      </c>
      <c r="AA69" s="10">
        <f t="shared" si="16"/>
        <v>0.46580403599844228</v>
      </c>
      <c r="AB69" s="10">
        <f t="shared" si="17"/>
        <v>214.39302903072547</v>
      </c>
    </row>
    <row r="70" spans="1:28" x14ac:dyDescent="0.25">
      <c r="A70" s="14"/>
      <c r="B70" s="14"/>
      <c r="C70" s="14"/>
      <c r="D70" s="14"/>
      <c r="E70" s="14"/>
      <c r="F70" s="14"/>
      <c r="G70" s="14"/>
      <c r="H70" s="25">
        <f t="shared" si="11"/>
        <v>55</v>
      </c>
      <c r="I70" s="18">
        <f t="shared" si="12"/>
        <v>466667.77974549809</v>
      </c>
      <c r="J70" s="18">
        <f t="shared" si="13"/>
        <v>4210.6490092310569</v>
      </c>
      <c r="K70" s="18">
        <f t="shared" si="4"/>
        <v>1170.3559480765762</v>
      </c>
      <c r="L70" s="19">
        <f t="shared" si="5"/>
        <v>3040.2930611544807</v>
      </c>
      <c r="M70" s="1"/>
      <c r="N70" s="8"/>
      <c r="O70" s="1"/>
      <c r="R70" s="10">
        <f t="shared" si="1"/>
        <v>0</v>
      </c>
      <c r="S70" s="10">
        <f t="shared" si="2"/>
        <v>0</v>
      </c>
      <c r="U70" s="12">
        <f t="shared" si="8"/>
        <v>2195.6442094652989</v>
      </c>
      <c r="V70" s="12">
        <f t="shared" si="9"/>
        <v>4210.6490092310569</v>
      </c>
      <c r="Y70" s="10">
        <f t="shared" si="14"/>
        <v>306</v>
      </c>
      <c r="Z70" s="10">
        <f t="shared" si="15"/>
        <v>0.99751452630528947</v>
      </c>
      <c r="AA70" s="10">
        <f t="shared" si="16"/>
        <v>0.46696466438813833</v>
      </c>
      <c r="AB70" s="10">
        <f t="shared" si="17"/>
        <v>213.92722499472708</v>
      </c>
    </row>
    <row r="71" spans="1:28" x14ac:dyDescent="0.25">
      <c r="A71" s="14"/>
      <c r="B71" s="14"/>
      <c r="C71" s="14"/>
      <c r="D71" s="14"/>
      <c r="E71" s="14"/>
      <c r="F71" s="14"/>
      <c r="G71" s="14"/>
      <c r="H71" s="25">
        <f t="shared" si="11"/>
        <v>56</v>
      </c>
      <c r="I71" s="18">
        <f t="shared" si="12"/>
        <v>463619.91128746618</v>
      </c>
      <c r="J71" s="18">
        <f t="shared" si="13"/>
        <v>4210.6490092310569</v>
      </c>
      <c r="K71" s="18">
        <f t="shared" si="4"/>
        <v>1162.7805511991994</v>
      </c>
      <c r="L71" s="19">
        <f t="shared" si="5"/>
        <v>3047.8684580318577</v>
      </c>
      <c r="M71" s="1"/>
      <c r="N71" s="8"/>
      <c r="O71" s="1"/>
      <c r="R71" s="10">
        <f t="shared" si="1"/>
        <v>0</v>
      </c>
      <c r="S71" s="10">
        <f t="shared" si="2"/>
        <v>0</v>
      </c>
      <c r="U71" s="12">
        <f t="shared" si="8"/>
        <v>2186.2044908186172</v>
      </c>
      <c r="V71" s="12">
        <f t="shared" si="9"/>
        <v>4210.6490092310569</v>
      </c>
      <c r="Y71" s="10">
        <f t="shared" si="14"/>
        <v>305</v>
      </c>
      <c r="Z71" s="10">
        <f t="shared" si="15"/>
        <v>0.99751452630528947</v>
      </c>
      <c r="AA71" s="10">
        <f t="shared" si="16"/>
        <v>0.46812818467690537</v>
      </c>
      <c r="AB71" s="10">
        <f t="shared" si="17"/>
        <v>213.46026033033894</v>
      </c>
    </row>
    <row r="72" spans="1:28" x14ac:dyDescent="0.25">
      <c r="A72" s="14"/>
      <c r="B72" s="14"/>
      <c r="C72" s="14"/>
      <c r="D72" s="14"/>
      <c r="E72" s="14"/>
      <c r="F72" s="14"/>
      <c r="G72" s="14"/>
      <c r="H72" s="25">
        <f t="shared" si="11"/>
        <v>57</v>
      </c>
      <c r="I72" s="18">
        <f t="shared" si="12"/>
        <v>460564.44855719298</v>
      </c>
      <c r="J72" s="18">
        <f t="shared" si="13"/>
        <v>4210.6490092310569</v>
      </c>
      <c r="K72" s="18">
        <f t="shared" si="4"/>
        <v>1155.1862789579366</v>
      </c>
      <c r="L72" s="19">
        <f t="shared" si="5"/>
        <v>3055.4627302731205</v>
      </c>
      <c r="M72" s="1"/>
      <c r="N72" s="8"/>
      <c r="O72" s="1"/>
      <c r="R72" s="10">
        <f t="shared" si="1"/>
        <v>0</v>
      </c>
      <c r="S72" s="10">
        <f t="shared" si="2"/>
        <v>0</v>
      </c>
      <c r="U72" s="12">
        <f t="shared" si="8"/>
        <v>2176.6997053694149</v>
      </c>
      <c r="V72" s="12">
        <f t="shared" si="9"/>
        <v>4210.6490092310569</v>
      </c>
      <c r="Y72" s="10">
        <f t="shared" si="14"/>
        <v>304</v>
      </c>
      <c r="Z72" s="10">
        <f t="shared" si="15"/>
        <v>0.99751452630528947</v>
      </c>
      <c r="AA72" s="10">
        <f t="shared" si="16"/>
        <v>0.46929460407039192</v>
      </c>
      <c r="AB72" s="10">
        <f t="shared" si="17"/>
        <v>212.99213214566211</v>
      </c>
    </row>
    <row r="73" spans="1:28" x14ac:dyDescent="0.25">
      <c r="A73" s="14"/>
      <c r="B73" s="14"/>
      <c r="C73" s="14"/>
      <c r="D73" s="14"/>
      <c r="E73" s="14"/>
      <c r="F73" s="14"/>
      <c r="G73" s="14"/>
      <c r="H73" s="25">
        <f t="shared" si="11"/>
        <v>58</v>
      </c>
      <c r="I73" s="18">
        <f t="shared" si="12"/>
        <v>457501.37263228354</v>
      </c>
      <c r="J73" s="18">
        <f t="shared" si="13"/>
        <v>4210.6490092310569</v>
      </c>
      <c r="K73" s="18">
        <f t="shared" si="4"/>
        <v>1147.5730843216725</v>
      </c>
      <c r="L73" s="19">
        <f t="shared" si="5"/>
        <v>3063.0759249093844</v>
      </c>
      <c r="M73" s="1"/>
      <c r="N73" s="8"/>
      <c r="O73" s="1"/>
      <c r="R73" s="10">
        <f t="shared" si="1"/>
        <v>0</v>
      </c>
      <c r="S73" s="10">
        <f t="shared" si="2"/>
        <v>0</v>
      </c>
      <c r="U73" s="12">
        <f t="shared" si="8"/>
        <v>2167.1292077824737</v>
      </c>
      <c r="V73" s="12">
        <f t="shared" si="9"/>
        <v>4210.6490092310569</v>
      </c>
      <c r="Y73" s="10">
        <f t="shared" si="14"/>
        <v>303</v>
      </c>
      <c r="Z73" s="10">
        <f t="shared" si="15"/>
        <v>0.99751452630528947</v>
      </c>
      <c r="AA73" s="10">
        <f t="shared" si="16"/>
        <v>0.47046392979220059</v>
      </c>
      <c r="AB73" s="10">
        <f t="shared" si="17"/>
        <v>212.52283754159171</v>
      </c>
    </row>
    <row r="74" spans="1:28" x14ac:dyDescent="0.25">
      <c r="A74" s="14"/>
      <c r="B74" s="14"/>
      <c r="C74" s="14"/>
      <c r="D74" s="14"/>
      <c r="E74" s="14"/>
      <c r="F74" s="14"/>
      <c r="G74" s="14"/>
      <c r="H74" s="25">
        <f t="shared" si="11"/>
        <v>59</v>
      </c>
      <c r="I74" s="18">
        <f t="shared" si="12"/>
        <v>454430.66454319452</v>
      </c>
      <c r="J74" s="18">
        <f t="shared" si="13"/>
        <v>4210.6490092310569</v>
      </c>
      <c r="K74" s="18">
        <f t="shared" si="4"/>
        <v>1139.9409201421065</v>
      </c>
      <c r="L74" s="19">
        <f t="shared" si="5"/>
        <v>3070.7080890889501</v>
      </c>
      <c r="M74" s="1"/>
      <c r="N74" s="8"/>
      <c r="O74" s="1"/>
      <c r="R74" s="10">
        <f t="shared" si="1"/>
        <v>0</v>
      </c>
      <c r="S74" s="10">
        <f t="shared" si="2"/>
        <v>0</v>
      </c>
      <c r="U74" s="12">
        <f t="shared" si="8"/>
        <v>2157.4923441782498</v>
      </c>
      <c r="V74" s="12">
        <f t="shared" si="9"/>
        <v>4210.6490092310569</v>
      </c>
      <c r="Y74" s="10">
        <f t="shared" si="14"/>
        <v>302</v>
      </c>
      <c r="Z74" s="10">
        <f t="shared" si="15"/>
        <v>0.99751452630528947</v>
      </c>
      <c r="AA74" s="10">
        <f t="shared" si="16"/>
        <v>0.47163616908393269</v>
      </c>
      <c r="AB74" s="10">
        <f t="shared" si="17"/>
        <v>212.0523736117996</v>
      </c>
    </row>
    <row r="75" spans="1:28" x14ac:dyDescent="0.25">
      <c r="A75" s="14"/>
      <c r="B75" s="14"/>
      <c r="C75" s="14"/>
      <c r="D75" s="14"/>
      <c r="E75" s="14"/>
      <c r="F75" s="14"/>
      <c r="G75" s="14"/>
      <c r="H75" s="26">
        <f t="shared" si="11"/>
        <v>60</v>
      </c>
      <c r="I75" s="27">
        <f t="shared" si="12"/>
        <v>451352.30527311686</v>
      </c>
      <c r="J75" s="27">
        <f t="shared" si="13"/>
        <v>4210.6490092310569</v>
      </c>
      <c r="K75" s="27">
        <f t="shared" si="4"/>
        <v>1132.2897391534598</v>
      </c>
      <c r="L75" s="28">
        <f t="shared" si="5"/>
        <v>3078.3592700775971</v>
      </c>
      <c r="M75" s="1"/>
      <c r="N75" s="9"/>
      <c r="O75" s="1"/>
      <c r="R75" s="10">
        <f t="shared" si="1"/>
        <v>0</v>
      </c>
      <c r="S75" s="10">
        <f t="shared" si="2"/>
        <v>0</v>
      </c>
      <c r="U75" s="12">
        <f t="shared" si="8"/>
        <v>2147.7884519909526</v>
      </c>
      <c r="V75" s="12">
        <f t="shared" si="9"/>
        <v>4210.6490092310569</v>
      </c>
      <c r="Y75" s="10">
        <f t="shared" si="14"/>
        <v>301</v>
      </c>
      <c r="Z75" s="10">
        <f t="shared" si="15"/>
        <v>0.99751452630528947</v>
      </c>
      <c r="AA75" s="10">
        <f t="shared" si="16"/>
        <v>0.47281132920523344</v>
      </c>
      <c r="AB75" s="10">
        <f t="shared" si="17"/>
        <v>211.5807374427157</v>
      </c>
    </row>
    <row r="76" spans="1:28" x14ac:dyDescent="0.25">
      <c r="A76" s="14"/>
      <c r="B76" s="14"/>
      <c r="C76" s="14"/>
      <c r="D76" s="14"/>
      <c r="E76" s="14"/>
      <c r="F76" s="14"/>
      <c r="G76" s="14"/>
      <c r="H76" s="22">
        <f t="shared" si="11"/>
        <v>61</v>
      </c>
      <c r="I76" s="23">
        <f t="shared" si="12"/>
        <v>448266.27575785795</v>
      </c>
      <c r="J76" s="23">
        <f t="shared" si="13"/>
        <v>4210.6490092310569</v>
      </c>
      <c r="K76" s="23">
        <f t="shared" si="4"/>
        <v>1124.6194939721829</v>
      </c>
      <c r="L76" s="24">
        <f t="shared" si="5"/>
        <v>3086.0295152588742</v>
      </c>
      <c r="M76" s="1"/>
      <c r="N76" s="7"/>
      <c r="O76" s="1"/>
      <c r="R76" s="10">
        <f t="shared" si="1"/>
        <v>0</v>
      </c>
      <c r="S76" s="10">
        <f t="shared" si="2"/>
        <v>0</v>
      </c>
      <c r="U76" s="12">
        <f t="shared" si="8"/>
        <v>2138.0168598237733</v>
      </c>
      <c r="V76" s="12">
        <f t="shared" si="9"/>
        <v>4210.6490092310569</v>
      </c>
      <c r="Y76" s="10">
        <f t="shared" si="14"/>
        <v>300</v>
      </c>
      <c r="Z76" s="10">
        <f t="shared" si="15"/>
        <v>0.99751452630528947</v>
      </c>
      <c r="AA76" s="10">
        <f t="shared" si="16"/>
        <v>0.47398941743383644</v>
      </c>
      <c r="AB76" s="10">
        <f t="shared" si="17"/>
        <v>211.10792611351047</v>
      </c>
    </row>
    <row r="77" spans="1:28" x14ac:dyDescent="0.25">
      <c r="A77" s="14"/>
      <c r="B77" s="14"/>
      <c r="C77" s="14"/>
      <c r="D77" s="14"/>
      <c r="E77" s="14"/>
      <c r="F77" s="14"/>
      <c r="G77" s="14"/>
      <c r="H77" s="25">
        <f t="shared" si="11"/>
        <v>62</v>
      </c>
      <c r="I77" s="18">
        <f t="shared" si="12"/>
        <v>445172.55688572349</v>
      </c>
      <c r="J77" s="18">
        <f t="shared" si="13"/>
        <v>4210.6490092310569</v>
      </c>
      <c r="K77" s="18">
        <f t="shared" si="4"/>
        <v>1116.9301370966627</v>
      </c>
      <c r="L77" s="19">
        <f t="shared" si="5"/>
        <v>3093.7188721343941</v>
      </c>
      <c r="M77" s="1"/>
      <c r="N77" s="8"/>
      <c r="O77" s="1"/>
      <c r="R77" s="10">
        <f t="shared" si="1"/>
        <v>0</v>
      </c>
      <c r="S77" s="10">
        <f t="shared" si="2"/>
        <v>0</v>
      </c>
      <c r="U77" s="12">
        <f t="shared" si="8"/>
        <v>2128.176887301217</v>
      </c>
      <c r="V77" s="12">
        <f t="shared" si="9"/>
        <v>4210.6490092310569</v>
      </c>
      <c r="Y77" s="10">
        <f t="shared" si="14"/>
        <v>299</v>
      </c>
      <c r="Z77" s="10">
        <f t="shared" si="15"/>
        <v>0.99751452630528947</v>
      </c>
      <c r="AA77" s="10">
        <f t="shared" si="16"/>
        <v>0.47517044106560902</v>
      </c>
      <c r="AB77" s="10">
        <f t="shared" si="17"/>
        <v>210.63393669607663</v>
      </c>
    </row>
    <row r="78" spans="1:28" x14ac:dyDescent="0.25">
      <c r="A78" s="14"/>
      <c r="B78" s="14"/>
      <c r="C78" s="14"/>
      <c r="D78" s="14"/>
      <c r="E78" s="14"/>
      <c r="F78" s="14"/>
      <c r="G78" s="14"/>
      <c r="H78" s="25">
        <f t="shared" si="11"/>
        <v>63</v>
      </c>
      <c r="I78" s="18">
        <f t="shared" si="12"/>
        <v>442071.12949739932</v>
      </c>
      <c r="J78" s="18">
        <f t="shared" si="13"/>
        <v>4210.6490092310569</v>
      </c>
      <c r="K78" s="18">
        <f t="shared" si="4"/>
        <v>1109.2216209069277</v>
      </c>
      <c r="L78" s="19">
        <f t="shared" si="5"/>
        <v>3101.4273883241294</v>
      </c>
      <c r="M78" s="1"/>
      <c r="N78" s="8"/>
      <c r="O78" s="1"/>
      <c r="R78" s="10">
        <f t="shared" si="1"/>
        <v>0</v>
      </c>
      <c r="S78" s="10">
        <f t="shared" si="2"/>
        <v>0</v>
      </c>
      <c r="U78" s="12">
        <f t="shared" si="8"/>
        <v>2118.2678449184541</v>
      </c>
      <c r="V78" s="12">
        <f t="shared" si="9"/>
        <v>4210.6490092310569</v>
      </c>
      <c r="Y78" s="10">
        <f t="shared" si="14"/>
        <v>298</v>
      </c>
      <c r="Z78" s="10">
        <f t="shared" si="15"/>
        <v>0.99751452630528947</v>
      </c>
      <c r="AA78" s="10">
        <f t="shared" si="16"/>
        <v>0.47635440741459739</v>
      </c>
      <c r="AB78" s="10">
        <f t="shared" si="17"/>
        <v>210.1587662550111</v>
      </c>
    </row>
    <row r="79" spans="1:28" x14ac:dyDescent="0.25">
      <c r="A79" s="14"/>
      <c r="B79" s="14"/>
      <c r="C79" s="14"/>
      <c r="D79" s="14"/>
      <c r="E79" s="14"/>
      <c r="F79" s="14"/>
      <c r="G79" s="14"/>
      <c r="H79" s="25">
        <f t="shared" si="11"/>
        <v>64</v>
      </c>
      <c r="I79" s="18">
        <f t="shared" si="12"/>
        <v>438961.97438583255</v>
      </c>
      <c r="J79" s="18">
        <f t="shared" si="13"/>
        <v>4210.6490092310569</v>
      </c>
      <c r="K79" s="18">
        <f t="shared" si="4"/>
        <v>1101.4938976643534</v>
      </c>
      <c r="L79" s="19">
        <f t="shared" si="5"/>
        <v>3109.1551115667035</v>
      </c>
      <c r="M79" s="1"/>
      <c r="N79" s="8"/>
      <c r="O79" s="1"/>
      <c r="R79" s="10">
        <f t="shared" ref="R79:R142" si="44">IF(N79="",0,MIN(N79,I78))</f>
        <v>0</v>
      </c>
      <c r="S79" s="10">
        <f t="shared" ref="S79:S96" si="45">IF(I79=0,K79,0)</f>
        <v>0</v>
      </c>
      <c r="U79" s="12">
        <f t="shared" si="8"/>
        <v>2108.2890338876396</v>
      </c>
      <c r="V79" s="12">
        <f t="shared" si="9"/>
        <v>4210.6490092310569</v>
      </c>
      <c r="Y79" s="10">
        <f t="shared" si="14"/>
        <v>297</v>
      </c>
      <c r="Z79" s="10">
        <f t="shared" si="15"/>
        <v>0.99751452630528947</v>
      </c>
      <c r="AA79" s="10">
        <f t="shared" si="16"/>
        <v>0.47754132381307207</v>
      </c>
      <c r="AB79" s="10">
        <f t="shared" si="17"/>
        <v>209.68241184759646</v>
      </c>
    </row>
    <row r="80" spans="1:28" x14ac:dyDescent="0.25">
      <c r="A80" s="14"/>
      <c r="B80" s="14"/>
      <c r="C80" s="14"/>
      <c r="D80" s="14"/>
      <c r="E80" s="14"/>
      <c r="F80" s="14"/>
      <c r="G80" s="14"/>
      <c r="H80" s="25">
        <f t="shared" si="11"/>
        <v>65</v>
      </c>
      <c r="I80" s="18">
        <f t="shared" si="12"/>
        <v>435845.07229611278</v>
      </c>
      <c r="J80" s="18">
        <f t="shared" si="13"/>
        <v>4210.6490092310569</v>
      </c>
      <c r="K80" s="18">
        <f t="shared" ref="K80:K96" si="46">I79*$G$6</f>
        <v>1093.7469195113661</v>
      </c>
      <c r="L80" s="19">
        <f t="shared" ref="L80:L96" si="47">IF(J80&gt;K80,J80-K80,0)</f>
        <v>3116.9020897196906</v>
      </c>
      <c r="M80" s="1"/>
      <c r="N80" s="8"/>
      <c r="O80" s="1"/>
      <c r="R80" s="10">
        <f t="shared" si="44"/>
        <v>0</v>
      </c>
      <c r="S80" s="10">
        <f t="shared" si="45"/>
        <v>0</v>
      </c>
      <c r="U80" s="12">
        <f t="shared" si="8"/>
        <v>2098.2397459811014</v>
      </c>
      <c r="V80" s="12">
        <f t="shared" si="9"/>
        <v>4210.6490092310569</v>
      </c>
      <c r="Y80" s="10">
        <f t="shared" si="14"/>
        <v>296</v>
      </c>
      <c r="Z80" s="10">
        <f t="shared" si="15"/>
        <v>0.99751452630528947</v>
      </c>
      <c r="AA80" s="10">
        <f t="shared" si="16"/>
        <v>0.47873119761157285</v>
      </c>
      <c r="AB80" s="10">
        <f t="shared" si="17"/>
        <v>209.20487052378346</v>
      </c>
    </row>
    <row r="81" spans="1:28" x14ac:dyDescent="0.25">
      <c r="A81" s="14"/>
      <c r="B81" s="14"/>
      <c r="C81" s="14"/>
      <c r="D81" s="14"/>
      <c r="E81" s="14"/>
      <c r="F81" s="14"/>
      <c r="G81" s="14"/>
      <c r="H81" s="25">
        <f t="shared" si="11"/>
        <v>66</v>
      </c>
      <c r="I81" s="18">
        <f t="shared" si="12"/>
        <v>432720.40392535279</v>
      </c>
      <c r="J81" s="18">
        <f t="shared" si="13"/>
        <v>4210.6490092310569</v>
      </c>
      <c r="K81" s="18">
        <f t="shared" si="46"/>
        <v>1085.9806384711478</v>
      </c>
      <c r="L81" s="19">
        <f t="shared" si="47"/>
        <v>3124.6683707599091</v>
      </c>
      <c r="M81" s="1"/>
      <c r="N81" s="8"/>
      <c r="O81" s="1"/>
      <c r="R81" s="10">
        <f t="shared" si="44"/>
        <v>0</v>
      </c>
      <c r="S81" s="10">
        <f t="shared" si="45"/>
        <v>0</v>
      </c>
      <c r="U81" s="12">
        <f t="shared" ref="U81:U144" si="48">IF($AB81&gt;0,IF((I80-R81)&gt;I80/$AB81,I80/$AB81,IF(AND((I80-R81)&lt;I80/$AB81,(I80-R81)&gt;0),(I80-R81)+K81,0)),0)</f>
        <v>2088.1192633713545</v>
      </c>
      <c r="V81" s="12">
        <f t="shared" ref="V81:V96" si="49">IF((I80-R81+K81)&gt;0,IF((I80-R81+K81)&gt;J80,J80,IF((I80-R81+K81)&lt;J80,I80-R81+K81,0)),0)</f>
        <v>4210.6490092310569</v>
      </c>
      <c r="Y81" s="10">
        <f t="shared" si="14"/>
        <v>295</v>
      </c>
      <c r="Z81" s="10">
        <f t="shared" si="15"/>
        <v>0.99751452630528947</v>
      </c>
      <c r="AA81" s="10">
        <f t="shared" si="16"/>
        <v>0.47992403617895496</v>
      </c>
      <c r="AB81" s="10">
        <f t="shared" si="17"/>
        <v>208.7261393261719</v>
      </c>
    </row>
    <row r="82" spans="1:28" x14ac:dyDescent="0.25">
      <c r="A82" s="14"/>
      <c r="B82" s="14"/>
      <c r="C82" s="14"/>
      <c r="D82" s="14"/>
      <c r="E82" s="14"/>
      <c r="F82" s="14"/>
      <c r="G82" s="14"/>
      <c r="H82" s="25">
        <f t="shared" ref="H82:H145" si="50">H81+1</f>
        <v>67</v>
      </c>
      <c r="I82" s="18">
        <f t="shared" ref="I82:I145" si="51">MAX(I81*(1+$G$6)-J82-R82,0)</f>
        <v>429587.94992256898</v>
      </c>
      <c r="J82" s="18">
        <f t="shared" ref="J82:J145" si="52">IF($T$9=2,U82,V82)</f>
        <v>4210.6490092310569</v>
      </c>
      <c r="K82" s="18">
        <f t="shared" si="46"/>
        <v>1078.1950064473374</v>
      </c>
      <c r="L82" s="19">
        <f t="shared" si="47"/>
        <v>3132.4540027837193</v>
      </c>
      <c r="M82" s="1"/>
      <c r="N82" s="8"/>
      <c r="O82" s="1"/>
      <c r="R82" s="10">
        <f t="shared" si="44"/>
        <v>0</v>
      </c>
      <c r="S82" s="10">
        <f t="shared" si="45"/>
        <v>0</v>
      </c>
      <c r="U82" s="12">
        <f t="shared" si="48"/>
        <v>2077.9268584678407</v>
      </c>
      <c r="V82" s="12">
        <f t="shared" si="49"/>
        <v>4210.6490092310569</v>
      </c>
      <c r="Y82" s="10">
        <f t="shared" ref="Y82:Y145" si="53">MAX(Y81-1,0)</f>
        <v>294</v>
      </c>
      <c r="Z82" s="10">
        <f t="shared" ref="Z82:Z145" si="54">1/(1+$G$6)</f>
        <v>0.99751452630528947</v>
      </c>
      <c r="AA82" s="10">
        <f t="shared" ref="AA82:AA145" si="55">POWER(Z82,Y82)</f>
        <v>0.48111984690243415</v>
      </c>
      <c r="AB82" s="10">
        <f t="shared" ref="AB82:AB145" si="56">(1-AA82)/$G$6</f>
        <v>208.24621528999299</v>
      </c>
    </row>
    <row r="83" spans="1:28" x14ac:dyDescent="0.25">
      <c r="A83" s="14"/>
      <c r="B83" s="14"/>
      <c r="C83" s="14"/>
      <c r="D83" s="14"/>
      <c r="E83" s="14"/>
      <c r="F83" s="14"/>
      <c r="G83" s="14"/>
      <c r="H83" s="25">
        <f t="shared" si="50"/>
        <v>68</v>
      </c>
      <c r="I83" s="18">
        <f t="shared" si="51"/>
        <v>426447.6908885616</v>
      </c>
      <c r="J83" s="18">
        <f t="shared" si="52"/>
        <v>4210.6490092310569</v>
      </c>
      <c r="K83" s="18">
        <f t="shared" si="46"/>
        <v>1070.3899752237344</v>
      </c>
      <c r="L83" s="19">
        <f t="shared" si="47"/>
        <v>3140.2590340073225</v>
      </c>
      <c r="M83" s="1"/>
      <c r="N83" s="8"/>
      <c r="O83" s="1"/>
      <c r="R83" s="10">
        <f t="shared" si="44"/>
        <v>0</v>
      </c>
      <c r="S83" s="10">
        <f t="shared" si="45"/>
        <v>0</v>
      </c>
      <c r="U83" s="12">
        <f t="shared" si="48"/>
        <v>2067.6617937503288</v>
      </c>
      <c r="V83" s="12">
        <f t="shared" si="49"/>
        <v>4210.6490092310569</v>
      </c>
      <c r="Y83" s="10">
        <f t="shared" si="53"/>
        <v>293</v>
      </c>
      <c r="Z83" s="10">
        <f t="shared" si="54"/>
        <v>0.99751452630528947</v>
      </c>
      <c r="AA83" s="10">
        <f t="shared" si="55"/>
        <v>0.48231863718763257</v>
      </c>
      <c r="AB83" s="10">
        <f t="shared" si="56"/>
        <v>207.76509544309059</v>
      </c>
    </row>
    <row r="84" spans="1:28" x14ac:dyDescent="0.25">
      <c r="A84" s="14"/>
      <c r="B84" s="14"/>
      <c r="C84" s="14"/>
      <c r="D84" s="14"/>
      <c r="E84" s="14"/>
      <c r="F84" s="14"/>
      <c r="G84" s="14"/>
      <c r="H84" s="25">
        <f t="shared" si="50"/>
        <v>69</v>
      </c>
      <c r="I84" s="18">
        <f t="shared" si="51"/>
        <v>423299.6073757945</v>
      </c>
      <c r="J84" s="18">
        <f t="shared" si="52"/>
        <v>4210.6490092310569</v>
      </c>
      <c r="K84" s="18">
        <f t="shared" si="46"/>
        <v>1062.5654964639994</v>
      </c>
      <c r="L84" s="19">
        <f t="shared" si="47"/>
        <v>3148.0835127670575</v>
      </c>
      <c r="M84" s="1"/>
      <c r="N84" s="8"/>
      <c r="O84" s="1"/>
      <c r="R84" s="10">
        <f t="shared" si="44"/>
        <v>0</v>
      </c>
      <c r="S84" s="10">
        <f t="shared" si="45"/>
        <v>0</v>
      </c>
      <c r="U84" s="12">
        <f t="shared" si="48"/>
        <v>2057.3233215988898</v>
      </c>
      <c r="V84" s="12">
        <f t="shared" si="49"/>
        <v>4210.6490092310569</v>
      </c>
      <c r="Y84" s="10">
        <f t="shared" si="53"/>
        <v>292</v>
      </c>
      <c r="Z84" s="10">
        <f t="shared" si="54"/>
        <v>0.99751452630528947</v>
      </c>
      <c r="AA84" s="10">
        <f t="shared" si="55"/>
        <v>0.48352041445862509</v>
      </c>
      <c r="AB84" s="10">
        <f t="shared" si="56"/>
        <v>207.28277680590296</v>
      </c>
    </row>
    <row r="85" spans="1:28" x14ac:dyDescent="0.25">
      <c r="A85" s="14"/>
      <c r="B85" s="14"/>
      <c r="C85" s="14"/>
      <c r="D85" s="14"/>
      <c r="E85" s="14"/>
      <c r="F85" s="14"/>
      <c r="G85" s="14"/>
      <c r="H85" s="25">
        <f t="shared" si="50"/>
        <v>70</v>
      </c>
      <c r="I85" s="18">
        <f t="shared" si="51"/>
        <v>420143.67988827475</v>
      </c>
      <c r="J85" s="18">
        <f t="shared" si="52"/>
        <v>4210.6490092310569</v>
      </c>
      <c r="K85" s="18">
        <f t="shared" si="46"/>
        <v>1054.7215217113546</v>
      </c>
      <c r="L85" s="19">
        <f t="shared" si="47"/>
        <v>3155.9274875197025</v>
      </c>
      <c r="M85" s="1"/>
      <c r="N85" s="8"/>
      <c r="O85" s="1"/>
      <c r="R85" s="10">
        <f t="shared" si="44"/>
        <v>0</v>
      </c>
      <c r="S85" s="10">
        <f t="shared" si="45"/>
        <v>0</v>
      </c>
      <c r="U85" s="12">
        <f t="shared" si="48"/>
        <v>2046.9106841203666</v>
      </c>
      <c r="V85" s="12">
        <f t="shared" si="49"/>
        <v>4210.6490092310569</v>
      </c>
      <c r="Y85" s="10">
        <f t="shared" si="53"/>
        <v>291</v>
      </c>
      <c r="Z85" s="10">
        <f t="shared" si="54"/>
        <v>0.99751452630528947</v>
      </c>
      <c r="AA85" s="10">
        <f t="shared" si="55"/>
        <v>0.48472518615798438</v>
      </c>
      <c r="AB85" s="10">
        <f t="shared" si="56"/>
        <v>206.79925639144437</v>
      </c>
    </row>
    <row r="86" spans="1:28" x14ac:dyDescent="0.25">
      <c r="A86" s="14"/>
      <c r="B86" s="14"/>
      <c r="C86" s="14"/>
      <c r="D86" s="14"/>
      <c r="E86" s="14"/>
      <c r="F86" s="14"/>
      <c r="G86" s="14"/>
      <c r="H86" s="25">
        <f t="shared" si="50"/>
        <v>71</v>
      </c>
      <c r="I86" s="18">
        <f t="shared" si="51"/>
        <v>416979.88888143195</v>
      </c>
      <c r="J86" s="18">
        <f t="shared" si="52"/>
        <v>4210.6490092310569</v>
      </c>
      <c r="K86" s="18">
        <f t="shared" si="46"/>
        <v>1046.8580023882846</v>
      </c>
      <c r="L86" s="19">
        <f t="shared" si="47"/>
        <v>3163.7910068427723</v>
      </c>
      <c r="M86" s="1"/>
      <c r="N86" s="8"/>
      <c r="O86" s="1"/>
      <c r="R86" s="10">
        <f t="shared" si="44"/>
        <v>0</v>
      </c>
      <c r="S86" s="10">
        <f t="shared" si="45"/>
        <v>0</v>
      </c>
      <c r="U86" s="12">
        <f t="shared" si="48"/>
        <v>2036.4231129712559</v>
      </c>
      <c r="V86" s="12">
        <f t="shared" si="49"/>
        <v>4210.6490092310569</v>
      </c>
      <c r="Y86" s="10">
        <f t="shared" si="53"/>
        <v>290</v>
      </c>
      <c r="Z86" s="10">
        <f t="shared" si="54"/>
        <v>0.99751452630528947</v>
      </c>
      <c r="AA86" s="10">
        <f t="shared" si="55"/>
        <v>0.48593295974682793</v>
      </c>
      <c r="AB86" s="10">
        <f t="shared" si="56"/>
        <v>206.31453120528644</v>
      </c>
    </row>
    <row r="87" spans="1:28" x14ac:dyDescent="0.25">
      <c r="A87" s="14"/>
      <c r="B87" s="14"/>
      <c r="C87" s="14"/>
      <c r="D87" s="14"/>
      <c r="E87" s="14"/>
      <c r="F87" s="14"/>
      <c r="G87" s="14"/>
      <c r="H87" s="26">
        <f t="shared" si="50"/>
        <v>72</v>
      </c>
      <c r="I87" s="27">
        <f t="shared" si="51"/>
        <v>413808.21476199705</v>
      </c>
      <c r="J87" s="27">
        <f t="shared" si="52"/>
        <v>4210.6490092310569</v>
      </c>
      <c r="K87" s="27">
        <f t="shared" si="46"/>
        <v>1038.9748897962347</v>
      </c>
      <c r="L87" s="28">
        <f t="shared" si="47"/>
        <v>3171.6741194348224</v>
      </c>
      <c r="M87" s="1"/>
      <c r="N87" s="9"/>
      <c r="O87" s="1"/>
      <c r="R87" s="10">
        <f t="shared" si="44"/>
        <v>0</v>
      </c>
      <c r="S87" s="10">
        <f t="shared" si="45"/>
        <v>0</v>
      </c>
      <c r="U87" s="12">
        <f t="shared" si="48"/>
        <v>2025.8598291769108</v>
      </c>
      <c r="V87" s="12">
        <f t="shared" si="49"/>
        <v>4210.6490092310569</v>
      </c>
      <c r="Y87" s="10">
        <f t="shared" si="53"/>
        <v>289</v>
      </c>
      <c r="Z87" s="10">
        <f t="shared" si="54"/>
        <v>0.99751452630528947</v>
      </c>
      <c r="AA87" s="10">
        <f t="shared" si="55"/>
        <v>0.48714374270486377</v>
      </c>
      <c r="AB87" s="10">
        <f t="shared" si="56"/>
        <v>205.82859824553964</v>
      </c>
    </row>
    <row r="88" spans="1:28" x14ac:dyDescent="0.25">
      <c r="A88" s="14"/>
      <c r="B88" s="14"/>
      <c r="C88" s="14"/>
      <c r="D88" s="14"/>
      <c r="E88" s="14"/>
      <c r="F88" s="14"/>
      <c r="G88" s="14"/>
      <c r="H88" s="22">
        <f t="shared" si="50"/>
        <v>73</v>
      </c>
      <c r="I88" s="23">
        <f t="shared" si="51"/>
        <v>410628.63788788125</v>
      </c>
      <c r="J88" s="23">
        <f t="shared" si="52"/>
        <v>4210.6490092310569</v>
      </c>
      <c r="K88" s="23">
        <f t="shared" si="46"/>
        <v>1031.0721351153093</v>
      </c>
      <c r="L88" s="24">
        <f t="shared" si="47"/>
        <v>3179.5768741157476</v>
      </c>
      <c r="M88" s="1"/>
      <c r="N88" s="7"/>
      <c r="O88" s="1"/>
      <c r="R88" s="10">
        <f t="shared" si="44"/>
        <v>0</v>
      </c>
      <c r="S88" s="10">
        <f t="shared" si="45"/>
        <v>0</v>
      </c>
      <c r="U88" s="12">
        <f t="shared" si="48"/>
        <v>2015.2200429469749</v>
      </c>
      <c r="V88" s="12">
        <f t="shared" si="49"/>
        <v>4210.6490092310569</v>
      </c>
      <c r="Y88" s="10">
        <f t="shared" si="53"/>
        <v>288</v>
      </c>
      <c r="Z88" s="10">
        <f t="shared" si="54"/>
        <v>0.99751452630528947</v>
      </c>
      <c r="AA88" s="10">
        <f t="shared" si="55"/>
        <v>0.48835754253043662</v>
      </c>
      <c r="AB88" s="10">
        <f t="shared" si="56"/>
        <v>205.34145450283481</v>
      </c>
    </row>
    <row r="89" spans="1:28" x14ac:dyDescent="0.25">
      <c r="A89" s="14"/>
      <c r="B89" s="14"/>
      <c r="C89" s="14"/>
      <c r="D89" s="14"/>
      <c r="E89" s="14"/>
      <c r="F89" s="14"/>
      <c r="G89" s="14"/>
      <c r="H89" s="25">
        <f t="shared" si="50"/>
        <v>74</v>
      </c>
      <c r="I89" s="18">
        <f t="shared" si="51"/>
        <v>407441.13856805413</v>
      </c>
      <c r="J89" s="18">
        <f t="shared" si="52"/>
        <v>4210.6490092310569</v>
      </c>
      <c r="K89" s="18">
        <f t="shared" si="46"/>
        <v>1023.1496894039708</v>
      </c>
      <c r="L89" s="19">
        <f t="shared" si="47"/>
        <v>3187.4993198270859</v>
      </c>
      <c r="M89" s="1"/>
      <c r="N89" s="8"/>
      <c r="O89" s="1"/>
      <c r="R89" s="10">
        <f t="shared" si="44"/>
        <v>0</v>
      </c>
      <c r="S89" s="10">
        <f t="shared" si="45"/>
        <v>0</v>
      </c>
      <c r="U89" s="12">
        <f t="shared" si="48"/>
        <v>2004.502953486963</v>
      </c>
      <c r="V89" s="12">
        <f t="shared" si="49"/>
        <v>4210.6490092310569</v>
      </c>
      <c r="Y89" s="10">
        <f t="shared" si="53"/>
        <v>287</v>
      </c>
      <c r="Z89" s="10">
        <f t="shared" si="54"/>
        <v>0.99751452630528947</v>
      </c>
      <c r="AA89" s="10">
        <f t="shared" si="55"/>
        <v>0.48957436674057492</v>
      </c>
      <c r="AB89" s="10">
        <f t="shared" si="56"/>
        <v>204.85309696030436</v>
      </c>
    </row>
    <row r="90" spans="1:28" x14ac:dyDescent="0.25">
      <c r="A90" s="14"/>
      <c r="B90" s="14"/>
      <c r="C90" s="14"/>
      <c r="D90" s="14"/>
      <c r="E90" s="14"/>
      <c r="F90" s="14"/>
      <c r="G90" s="14"/>
      <c r="H90" s="25">
        <f t="shared" si="50"/>
        <v>75</v>
      </c>
      <c r="I90" s="18">
        <f t="shared" si="51"/>
        <v>404245.69706242176</v>
      </c>
      <c r="J90" s="18">
        <f t="shared" si="52"/>
        <v>4210.6490092310569</v>
      </c>
      <c r="K90" s="18">
        <f t="shared" si="46"/>
        <v>1015.2075035987349</v>
      </c>
      <c r="L90" s="19">
        <f t="shared" si="47"/>
        <v>3195.4415056323219</v>
      </c>
      <c r="M90" s="1"/>
      <c r="N90" s="8"/>
      <c r="O90" s="1"/>
      <c r="R90" s="10">
        <f t="shared" si="44"/>
        <v>0</v>
      </c>
      <c r="S90" s="10">
        <f t="shared" si="45"/>
        <v>0</v>
      </c>
      <c r="U90" s="12">
        <f t="shared" si="48"/>
        <v>1993.7077488058817</v>
      </c>
      <c r="V90" s="12">
        <f t="shared" si="49"/>
        <v>4210.6490092310569</v>
      </c>
      <c r="Y90" s="10">
        <f t="shared" si="53"/>
        <v>286</v>
      </c>
      <c r="Z90" s="10">
        <f t="shared" si="54"/>
        <v>0.99751452630528947</v>
      </c>
      <c r="AA90" s="10">
        <f t="shared" si="55"/>
        <v>0.49079422287103674</v>
      </c>
      <c r="AB90" s="10">
        <f t="shared" si="56"/>
        <v>204.36352259356386</v>
      </c>
    </row>
    <row r="91" spans="1:28" x14ac:dyDescent="0.25">
      <c r="A91" s="14"/>
      <c r="B91" s="14"/>
      <c r="C91" s="14"/>
      <c r="D91" s="14"/>
      <c r="E91" s="14"/>
      <c r="F91" s="14"/>
      <c r="G91" s="14"/>
      <c r="H91" s="25">
        <f t="shared" si="50"/>
        <v>76</v>
      </c>
      <c r="I91" s="18">
        <f t="shared" si="51"/>
        <v>401042.29358170449</v>
      </c>
      <c r="J91" s="18">
        <f t="shared" si="52"/>
        <v>4210.6490092310569</v>
      </c>
      <c r="K91" s="18">
        <f t="shared" si="46"/>
        <v>1007.2455285138676</v>
      </c>
      <c r="L91" s="19">
        <f t="shared" si="47"/>
        <v>3203.4034807171893</v>
      </c>
      <c r="M91" s="1"/>
      <c r="N91" s="8"/>
      <c r="O91" s="1"/>
      <c r="R91" s="10">
        <f t="shared" si="44"/>
        <v>0</v>
      </c>
      <c r="S91" s="10">
        <f t="shared" si="45"/>
        <v>0</v>
      </c>
      <c r="U91" s="12">
        <f t="shared" si="48"/>
        <v>1982.8336055198101</v>
      </c>
      <c r="V91" s="12">
        <f t="shared" si="49"/>
        <v>4210.6490092310569</v>
      </c>
      <c r="Y91" s="10">
        <f t="shared" si="53"/>
        <v>285</v>
      </c>
      <c r="Z91" s="10">
        <f t="shared" si="54"/>
        <v>0.99751452630528947</v>
      </c>
      <c r="AA91" s="10">
        <f t="shared" si="55"/>
        <v>0.49201711847635698</v>
      </c>
      <c r="AB91" s="10">
        <f t="shared" si="56"/>
        <v>203.87272837069284</v>
      </c>
    </row>
    <row r="92" spans="1:28" x14ac:dyDescent="0.25">
      <c r="A92" s="14"/>
      <c r="B92" s="14"/>
      <c r="C92" s="14"/>
      <c r="D92" s="14"/>
      <c r="E92" s="14"/>
      <c r="F92" s="14"/>
      <c r="G92" s="14"/>
      <c r="H92" s="25">
        <f t="shared" si="50"/>
        <v>77</v>
      </c>
      <c r="I92" s="18">
        <f t="shared" si="51"/>
        <v>397830.90828731447</v>
      </c>
      <c r="J92" s="18">
        <f t="shared" si="52"/>
        <v>4210.6490092310569</v>
      </c>
      <c r="K92" s="18">
        <f t="shared" si="46"/>
        <v>999.2637148410804</v>
      </c>
      <c r="L92" s="19">
        <f t="shared" si="47"/>
        <v>3211.3852943899765</v>
      </c>
      <c r="M92" s="1"/>
      <c r="N92" s="8"/>
      <c r="O92" s="1"/>
      <c r="R92" s="10">
        <f t="shared" si="44"/>
        <v>0</v>
      </c>
      <c r="S92" s="10">
        <f t="shared" si="45"/>
        <v>0</v>
      </c>
      <c r="U92" s="12">
        <f t="shared" si="48"/>
        <v>1971.8796886513192</v>
      </c>
      <c r="V92" s="12">
        <f t="shared" si="49"/>
        <v>4210.6490092310569</v>
      </c>
      <c r="Y92" s="10">
        <f t="shared" si="53"/>
        <v>284</v>
      </c>
      <c r="Z92" s="10">
        <f t="shared" si="54"/>
        <v>0.99751452630528947</v>
      </c>
      <c r="AA92" s="10">
        <f t="shared" si="55"/>
        <v>0.49324306112989386</v>
      </c>
      <c r="AB92" s="10">
        <f t="shared" si="56"/>
        <v>203.38071125221649</v>
      </c>
    </row>
    <row r="93" spans="1:28" x14ac:dyDescent="0.25">
      <c r="A93" s="14"/>
      <c r="B93" s="14"/>
      <c r="C93" s="14"/>
      <c r="D93" s="14"/>
      <c r="E93" s="14"/>
      <c r="F93" s="14"/>
      <c r="G93" s="14"/>
      <c r="H93" s="25">
        <f t="shared" si="50"/>
        <v>78</v>
      </c>
      <c r="I93" s="18">
        <f t="shared" si="51"/>
        <v>94611.521291232551</v>
      </c>
      <c r="J93" s="18">
        <f t="shared" si="52"/>
        <v>4210.6490092310569</v>
      </c>
      <c r="K93" s="18">
        <f t="shared" si="46"/>
        <v>991.26201314922525</v>
      </c>
      <c r="L93" s="19">
        <f t="shared" si="47"/>
        <v>3219.3869960818315</v>
      </c>
      <c r="M93" s="1"/>
      <c r="N93" s="8">
        <v>300000</v>
      </c>
      <c r="O93" s="1"/>
      <c r="R93" s="10">
        <f t="shared" si="44"/>
        <v>300000</v>
      </c>
      <c r="S93" s="10">
        <f t="shared" si="45"/>
        <v>0</v>
      </c>
      <c r="U93" s="12">
        <f t="shared" si="48"/>
        <v>1960.8451514246467</v>
      </c>
      <c r="V93" s="12">
        <f t="shared" si="49"/>
        <v>4210.6490092310569</v>
      </c>
      <c r="Y93" s="10">
        <f t="shared" si="53"/>
        <v>283</v>
      </c>
      <c r="Z93" s="10">
        <f t="shared" si="54"/>
        <v>0.99751452630528947</v>
      </c>
      <c r="AA93" s="10">
        <f t="shared" si="55"/>
        <v>0.49447205842387576</v>
      </c>
      <c r="AB93" s="10">
        <f t="shared" si="56"/>
        <v>202.88746819108664</v>
      </c>
    </row>
    <row r="94" spans="1:28" x14ac:dyDescent="0.25">
      <c r="A94" s="14"/>
      <c r="B94" s="14"/>
      <c r="C94" s="14"/>
      <c r="D94" s="14"/>
      <c r="E94" s="14"/>
      <c r="F94" s="14"/>
      <c r="G94" s="14"/>
      <c r="H94" s="25">
        <f t="shared" si="50"/>
        <v>79</v>
      </c>
      <c r="I94" s="18">
        <f t="shared" si="51"/>
        <v>90636.612655885474</v>
      </c>
      <c r="J94" s="18">
        <f t="shared" si="52"/>
        <v>4210.6490092310569</v>
      </c>
      <c r="K94" s="18">
        <f t="shared" si="46"/>
        <v>235.74037388398779</v>
      </c>
      <c r="L94" s="19">
        <f t="shared" si="47"/>
        <v>3974.9086353470693</v>
      </c>
      <c r="M94" s="1"/>
      <c r="N94" s="8"/>
      <c r="O94" s="1"/>
      <c r="R94" s="10">
        <f t="shared" si="44"/>
        <v>0</v>
      </c>
      <c r="S94" s="10">
        <f t="shared" si="45"/>
        <v>0</v>
      </c>
      <c r="U94" s="12">
        <f t="shared" si="48"/>
        <v>467.46440390267963</v>
      </c>
      <c r="V94" s="12">
        <f t="shared" si="49"/>
        <v>4210.6490092310569</v>
      </c>
      <c r="Y94" s="10">
        <f t="shared" si="53"/>
        <v>282</v>
      </c>
      <c r="Z94" s="10">
        <f t="shared" si="54"/>
        <v>0.99751452630528947</v>
      </c>
      <c r="AA94" s="10">
        <f t="shared" si="55"/>
        <v>0.49570411796944852</v>
      </c>
      <c r="AB94" s="10">
        <f t="shared" si="56"/>
        <v>202.39299613266277</v>
      </c>
    </row>
    <row r="95" spans="1:28" x14ac:dyDescent="0.25">
      <c r="A95" s="14"/>
      <c r="B95" s="14"/>
      <c r="C95" s="14"/>
      <c r="D95" s="14"/>
      <c r="E95" s="14"/>
      <c r="F95" s="14"/>
      <c r="G95" s="14"/>
      <c r="H95" s="25">
        <f t="shared" si="50"/>
        <v>80</v>
      </c>
      <c r="I95" s="18">
        <f t="shared" si="51"/>
        <v>86651.799873188662</v>
      </c>
      <c r="J95" s="18">
        <f t="shared" si="52"/>
        <v>4210.6490092310569</v>
      </c>
      <c r="K95" s="18">
        <f t="shared" si="46"/>
        <v>225.83622653424797</v>
      </c>
      <c r="L95" s="19">
        <f t="shared" si="47"/>
        <v>3984.8127826968089</v>
      </c>
      <c r="M95" s="1"/>
      <c r="N95" s="8"/>
      <c r="O95" s="1"/>
      <c r="R95" s="10">
        <f t="shared" si="44"/>
        <v>0</v>
      </c>
      <c r="S95" s="10">
        <f t="shared" si="45"/>
        <v>0</v>
      </c>
      <c r="U95" s="12">
        <f t="shared" si="48"/>
        <v>448.92436025981584</v>
      </c>
      <c r="V95" s="12">
        <f t="shared" si="49"/>
        <v>4210.6490092310569</v>
      </c>
      <c r="Y95" s="10">
        <f t="shared" si="53"/>
        <v>281</v>
      </c>
      <c r="Z95" s="10">
        <f t="shared" si="54"/>
        <v>0.99751452630528947</v>
      </c>
      <c r="AA95" s="10">
        <f t="shared" si="55"/>
        <v>0.49693924739672229</v>
      </c>
      <c r="AB95" s="10">
        <f t="shared" si="56"/>
        <v>201.89729201469342</v>
      </c>
    </row>
    <row r="96" spans="1:28" x14ac:dyDescent="0.25">
      <c r="A96" s="14"/>
      <c r="B96" s="14"/>
      <c r="C96" s="14"/>
      <c r="D96" s="14"/>
      <c r="E96" s="14"/>
      <c r="F96" s="14"/>
      <c r="G96" s="14"/>
      <c r="H96" s="25">
        <f t="shared" si="50"/>
        <v>81</v>
      </c>
      <c r="I96" s="18">
        <f t="shared" si="51"/>
        <v>82657.058265308297</v>
      </c>
      <c r="J96" s="18">
        <f t="shared" si="52"/>
        <v>4210.6490092310569</v>
      </c>
      <c r="K96" s="18">
        <f t="shared" si="46"/>
        <v>215.9074013506951</v>
      </c>
      <c r="L96" s="19">
        <f t="shared" si="47"/>
        <v>3994.7416078803617</v>
      </c>
      <c r="M96" s="1"/>
      <c r="N96" s="8"/>
      <c r="O96" s="1"/>
      <c r="R96" s="10">
        <f t="shared" si="44"/>
        <v>0</v>
      </c>
      <c r="S96" s="10">
        <f t="shared" si="45"/>
        <v>0</v>
      </c>
      <c r="U96" s="12">
        <f t="shared" si="48"/>
        <v>430.24651487730239</v>
      </c>
      <c r="V96" s="12">
        <f t="shared" si="49"/>
        <v>4210.6490092310569</v>
      </c>
      <c r="Y96" s="10">
        <f t="shared" si="53"/>
        <v>280</v>
      </c>
      <c r="Z96" s="10">
        <f t="shared" si="54"/>
        <v>0.99751452630528947</v>
      </c>
      <c r="AA96" s="10">
        <f t="shared" si="55"/>
        <v>0.49817745435481908</v>
      </c>
      <c r="AB96" s="10">
        <f t="shared" si="56"/>
        <v>201.40035276729668</v>
      </c>
    </row>
    <row r="97" spans="1:28" x14ac:dyDescent="0.25">
      <c r="A97" s="14"/>
      <c r="B97" s="14"/>
      <c r="C97" s="14"/>
      <c r="D97" s="14"/>
      <c r="E97" s="14"/>
      <c r="F97" s="14"/>
      <c r="G97" s="14"/>
      <c r="H97" s="25">
        <f t="shared" si="50"/>
        <v>82</v>
      </c>
      <c r="I97" s="18">
        <f t="shared" si="51"/>
        <v>78652.363092921631</v>
      </c>
      <c r="J97" s="18">
        <f>IF($T$9=2,U97,V97)</f>
        <v>4210.6490092310569</v>
      </c>
      <c r="K97" s="18">
        <f>I96*$G$6</f>
        <v>205.95383684439318</v>
      </c>
      <c r="L97" s="19">
        <f>IF(J97&gt;K97,J97-K97,0)</f>
        <v>4004.6951723866637</v>
      </c>
      <c r="M97" s="1"/>
      <c r="N97" s="8"/>
      <c r="O97" s="1"/>
      <c r="R97" s="10">
        <f t="shared" si="44"/>
        <v>0</v>
      </c>
      <c r="S97" s="10">
        <f>IF(I97=0,K97,0)</f>
        <v>0</v>
      </c>
      <c r="U97" s="12">
        <f t="shared" si="48"/>
        <v>411.42938415950351</v>
      </c>
      <c r="V97" s="12">
        <f>IF((I96-R97+K97)&gt;J96,J96,IF((I96-R97+K97)&lt;J96,I96-R97+K97,0))</f>
        <v>4210.6490092310569</v>
      </c>
      <c r="Y97" s="10">
        <f t="shared" si="53"/>
        <v>279</v>
      </c>
      <c r="Z97" s="10">
        <f>1/(1+$G$6)</f>
        <v>0.99751452630528947</v>
      </c>
      <c r="AA97" s="10">
        <f>POWER(Z97,Y97)</f>
        <v>0.49941874651191975</v>
      </c>
      <c r="AB97" s="10">
        <f>(1-AA97)/$G$6</f>
        <v>200.90217531294189</v>
      </c>
    </row>
    <row r="98" spans="1:28" x14ac:dyDescent="0.25">
      <c r="A98" s="14"/>
      <c r="B98" s="14"/>
      <c r="C98" s="14"/>
      <c r="D98" s="14"/>
      <c r="E98" s="14"/>
      <c r="F98" s="14"/>
      <c r="G98" s="14"/>
      <c r="H98" s="25">
        <f t="shared" si="50"/>
        <v>83</v>
      </c>
      <c r="I98" s="18">
        <f t="shared" si="51"/>
        <v>74637.689555063756</v>
      </c>
      <c r="J98" s="18">
        <f t="shared" si="52"/>
        <v>4210.6490092310569</v>
      </c>
      <c r="K98" s="18">
        <f t="shared" ref="K98:K161" si="57">I97*$G$6</f>
        <v>195.9754713731964</v>
      </c>
      <c r="L98" s="19">
        <f t="shared" ref="L98:L161" si="58">IF(J98&gt;K98,J98-K98,0)</f>
        <v>4014.6735378578605</v>
      </c>
      <c r="M98" s="1"/>
      <c r="N98" s="8"/>
      <c r="O98" s="1"/>
      <c r="Q98" s="12"/>
      <c r="R98" s="10">
        <f t="shared" si="44"/>
        <v>0</v>
      </c>
      <c r="S98" s="10">
        <f t="shared" ref="S98:S161" si="59">IF(I98=0,K98,0)</f>
        <v>0</v>
      </c>
      <c r="U98" s="12">
        <f t="shared" si="48"/>
        <v>392.47146316996765</v>
      </c>
      <c r="V98" s="12">
        <f t="shared" ref="V98:V161" si="60">IF((I97-R98+K98)&gt;0,IF((I97-R98+K98)&gt;J97,J97,IF((I97-R98+K98)&lt;J97,I97-R98+K98,0)),0)</f>
        <v>4210.6490092310569</v>
      </c>
      <c r="Y98" s="10">
        <f t="shared" si="53"/>
        <v>278</v>
      </c>
      <c r="Z98" s="10">
        <f t="shared" si="54"/>
        <v>0.99751452630528947</v>
      </c>
      <c r="AA98" s="10">
        <f t="shared" si="55"/>
        <v>0.50066313155531184</v>
      </c>
      <c r="AB98" s="10">
        <f t="shared" si="56"/>
        <v>200.40275656643001</v>
      </c>
    </row>
    <row r="99" spans="1:28" x14ac:dyDescent="0.25">
      <c r="A99" s="14"/>
      <c r="B99" s="14"/>
      <c r="C99" s="14"/>
      <c r="D99" s="14"/>
      <c r="E99" s="14"/>
      <c r="F99" s="14"/>
      <c r="G99" s="14"/>
      <c r="H99" s="26">
        <f t="shared" si="50"/>
        <v>84</v>
      </c>
      <c r="I99" s="27">
        <f t="shared" si="51"/>
        <v>70613.012788974054</v>
      </c>
      <c r="J99" s="27">
        <f t="shared" si="52"/>
        <v>4210.6490092310569</v>
      </c>
      <c r="K99" s="27">
        <f t="shared" si="57"/>
        <v>185.97224314136719</v>
      </c>
      <c r="L99" s="28">
        <f t="shared" si="58"/>
        <v>4024.6767660896899</v>
      </c>
      <c r="M99" s="1"/>
      <c r="N99" s="9"/>
      <c r="O99" s="1"/>
      <c r="P99" s="12"/>
      <c r="Q99" s="12"/>
      <c r="R99" s="10">
        <f t="shared" si="44"/>
        <v>0</v>
      </c>
      <c r="S99" s="10">
        <f t="shared" si="59"/>
        <v>0</v>
      </c>
      <c r="U99" s="12">
        <f t="shared" si="48"/>
        <v>373.37122524622112</v>
      </c>
      <c r="V99" s="12">
        <f t="shared" si="60"/>
        <v>4210.6490092310569</v>
      </c>
      <c r="Y99" s="10">
        <f t="shared" si="53"/>
        <v>277</v>
      </c>
      <c r="Z99" s="10">
        <f t="shared" si="54"/>
        <v>0.99751452630528947</v>
      </c>
      <c r="AA99" s="10">
        <f t="shared" si="55"/>
        <v>0.50191061719143715</v>
      </c>
      <c r="AB99" s="10">
        <f t="shared" si="56"/>
        <v>199.90209343487473</v>
      </c>
    </row>
    <row r="100" spans="1:28" x14ac:dyDescent="0.25">
      <c r="A100" s="14"/>
      <c r="B100" s="14"/>
      <c r="C100" s="14"/>
      <c r="D100" s="14"/>
      <c r="E100" s="14"/>
      <c r="F100" s="14"/>
      <c r="G100" s="14"/>
      <c r="H100" s="22">
        <f t="shared" si="50"/>
        <v>85</v>
      </c>
      <c r="I100" s="23">
        <f t="shared" si="51"/>
        <v>66578.307869942189</v>
      </c>
      <c r="J100" s="23">
        <f t="shared" si="52"/>
        <v>4210.6490092310569</v>
      </c>
      <c r="K100" s="23">
        <f t="shared" si="57"/>
        <v>175.94409019919368</v>
      </c>
      <c r="L100" s="24">
        <f t="shared" si="58"/>
        <v>4034.704919031863</v>
      </c>
      <c r="M100" s="1"/>
      <c r="N100" s="7"/>
      <c r="O100" s="1"/>
      <c r="Q100" s="12"/>
      <c r="R100" s="10">
        <f t="shared" si="44"/>
        <v>0</v>
      </c>
      <c r="S100" s="10">
        <f t="shared" si="59"/>
        <v>0</v>
      </c>
      <c r="U100" s="12">
        <f t="shared" si="48"/>
        <v>354.12712160618901</v>
      </c>
      <c r="V100" s="12">
        <f t="shared" si="60"/>
        <v>4210.6490092310569</v>
      </c>
      <c r="Y100" s="10">
        <f t="shared" si="53"/>
        <v>276</v>
      </c>
      <c r="Z100" s="10">
        <f t="shared" si="54"/>
        <v>0.99751452630528947</v>
      </c>
      <c r="AA100" s="10">
        <f t="shared" si="55"/>
        <v>0.50316121114593904</v>
      </c>
      <c r="AB100" s="10">
        <f t="shared" si="56"/>
        <v>199.40018281768332</v>
      </c>
    </row>
    <row r="101" spans="1:28" x14ac:dyDescent="0.25">
      <c r="A101" s="14"/>
      <c r="B101" s="14"/>
      <c r="C101" s="14"/>
      <c r="D101" s="14"/>
      <c r="E101" s="14"/>
      <c r="F101" s="14"/>
      <c r="G101" s="14"/>
      <c r="H101" s="25">
        <f t="shared" si="50"/>
        <v>86</v>
      </c>
      <c r="I101" s="18">
        <f t="shared" si="51"/>
        <v>62533.549811153731</v>
      </c>
      <c r="J101" s="18">
        <f t="shared" si="52"/>
        <v>4210.6490092310569</v>
      </c>
      <c r="K101" s="18">
        <f t="shared" si="57"/>
        <v>165.89095044260597</v>
      </c>
      <c r="L101" s="19">
        <f t="shared" si="58"/>
        <v>4044.7580587884509</v>
      </c>
      <c r="M101" s="1"/>
      <c r="N101" s="8"/>
      <c r="O101" s="1"/>
      <c r="R101" s="10">
        <f t="shared" si="44"/>
        <v>0</v>
      </c>
      <c r="S101" s="10">
        <f t="shared" si="59"/>
        <v>0</v>
      </c>
      <c r="U101" s="12">
        <f t="shared" si="48"/>
        <v>334.73758094602795</v>
      </c>
      <c r="V101" s="12">
        <f t="shared" si="60"/>
        <v>4210.6490092310569</v>
      </c>
      <c r="Y101" s="10">
        <f t="shared" si="53"/>
        <v>275</v>
      </c>
      <c r="Z101" s="10">
        <f t="shared" si="54"/>
        <v>0.99751452630528947</v>
      </c>
      <c r="AA101" s="10">
        <f t="shared" si="55"/>
        <v>0.50441492116371089</v>
      </c>
      <c r="AB101" s="10">
        <f t="shared" si="56"/>
        <v>198.89702160653744</v>
      </c>
    </row>
    <row r="102" spans="1:28" x14ac:dyDescent="0.25">
      <c r="A102" s="14"/>
      <c r="B102" s="14"/>
      <c r="C102" s="14"/>
      <c r="D102" s="14"/>
      <c r="E102" s="14"/>
      <c r="F102" s="14"/>
      <c r="G102" s="14"/>
      <c r="H102" s="25">
        <f t="shared" si="50"/>
        <v>87</v>
      </c>
      <c r="I102" s="18">
        <f t="shared" si="51"/>
        <v>58478.713563535457</v>
      </c>
      <c r="J102" s="18">
        <f t="shared" si="52"/>
        <v>4210.6490092310569</v>
      </c>
      <c r="K102" s="18">
        <f t="shared" si="57"/>
        <v>155.81276161279138</v>
      </c>
      <c r="L102" s="19">
        <f t="shared" si="58"/>
        <v>4054.8362476182656</v>
      </c>
      <c r="M102" s="1"/>
      <c r="N102" s="8"/>
      <c r="O102" s="1"/>
      <c r="R102" s="10">
        <f t="shared" si="44"/>
        <v>0</v>
      </c>
      <c r="S102" s="10">
        <f t="shared" si="59"/>
        <v>0</v>
      </c>
      <c r="U102" s="12">
        <f t="shared" si="48"/>
        <v>315.20100902915323</v>
      </c>
      <c r="V102" s="12">
        <f t="shared" si="60"/>
        <v>4210.6490092310569</v>
      </c>
      <c r="Y102" s="10">
        <f t="shared" si="53"/>
        <v>274</v>
      </c>
      <c r="Z102" s="10">
        <f t="shared" si="54"/>
        <v>0.99751452630528947</v>
      </c>
      <c r="AA102" s="10">
        <f t="shared" si="55"/>
        <v>0.50567175500894379</v>
      </c>
      <c r="AB102" s="10">
        <f t="shared" si="56"/>
        <v>198.39260668537372</v>
      </c>
    </row>
    <row r="103" spans="1:28" x14ac:dyDescent="0.25">
      <c r="A103" s="14"/>
      <c r="B103" s="14"/>
      <c r="C103" s="14"/>
      <c r="D103" s="14"/>
      <c r="E103" s="14"/>
      <c r="F103" s="14"/>
      <c r="G103" s="14"/>
      <c r="H103" s="25">
        <f t="shared" si="50"/>
        <v>88</v>
      </c>
      <c r="I103" s="18">
        <f t="shared" si="51"/>
        <v>54413.774015600204</v>
      </c>
      <c r="J103" s="18">
        <f t="shared" si="52"/>
        <v>4210.6490092310569</v>
      </c>
      <c r="K103" s="18">
        <f t="shared" si="57"/>
        <v>145.70946129580918</v>
      </c>
      <c r="L103" s="19">
        <f t="shared" si="58"/>
        <v>4064.9395479352479</v>
      </c>
      <c r="M103" s="1"/>
      <c r="N103" s="8"/>
      <c r="O103" s="1"/>
      <c r="R103" s="10">
        <f t="shared" si="44"/>
        <v>0</v>
      </c>
      <c r="S103" s="10">
        <f t="shared" si="59"/>
        <v>0</v>
      </c>
      <c r="U103" s="12">
        <f t="shared" si="48"/>
        <v>295.51578826623268</v>
      </c>
      <c r="V103" s="12">
        <f t="shared" si="60"/>
        <v>4210.6490092310569</v>
      </c>
      <c r="Y103" s="10">
        <f t="shared" si="53"/>
        <v>273</v>
      </c>
      <c r="Z103" s="10">
        <f t="shared" si="54"/>
        <v>0.99751452630528947</v>
      </c>
      <c r="AA103" s="10">
        <f t="shared" si="55"/>
        <v>0.50693172046517432</v>
      </c>
      <c r="AB103" s="10">
        <f t="shared" si="56"/>
        <v>197.88693493036482</v>
      </c>
    </row>
    <row r="104" spans="1:28" x14ac:dyDescent="0.25">
      <c r="A104" s="14"/>
      <c r="B104" s="14"/>
      <c r="C104" s="14"/>
      <c r="D104" s="14"/>
      <c r="E104" s="14"/>
      <c r="F104" s="14"/>
      <c r="G104" s="14"/>
      <c r="H104" s="25">
        <f t="shared" si="50"/>
        <v>89</v>
      </c>
      <c r="I104" s="18">
        <f t="shared" si="51"/>
        <v>50338.705993291347</v>
      </c>
      <c r="J104" s="18">
        <f t="shared" si="52"/>
        <v>4210.6490092310569</v>
      </c>
      <c r="K104" s="18">
        <f t="shared" si="57"/>
        <v>135.58098692220383</v>
      </c>
      <c r="L104" s="19">
        <f t="shared" si="58"/>
        <v>4075.068022308853</v>
      </c>
      <c r="M104" s="1"/>
      <c r="N104" s="8"/>
      <c r="O104" s="1"/>
      <c r="R104" s="10">
        <f t="shared" si="44"/>
        <v>0</v>
      </c>
      <c r="S104" s="10">
        <f t="shared" si="59"/>
        <v>0</v>
      </c>
      <c r="U104" s="12">
        <f t="shared" si="48"/>
        <v>275.68027728591636</v>
      </c>
      <c r="V104" s="12">
        <f t="shared" si="60"/>
        <v>4210.6490092310569</v>
      </c>
      <c r="Y104" s="10">
        <f t="shared" si="53"/>
        <v>272</v>
      </c>
      <c r="Z104" s="10">
        <f t="shared" si="54"/>
        <v>0.99751452630528947</v>
      </c>
      <c r="AA104" s="10">
        <f t="shared" si="55"/>
        <v>0.50819482533533333</v>
      </c>
      <c r="AB104" s="10">
        <f t="shared" si="56"/>
        <v>197.38000320989966</v>
      </c>
    </row>
    <row r="105" spans="1:28" x14ac:dyDescent="0.25">
      <c r="A105" s="14"/>
      <c r="B105" s="14"/>
      <c r="C105" s="14"/>
      <c r="D105" s="14"/>
      <c r="E105" s="14"/>
      <c r="F105" s="14"/>
      <c r="G105" s="14"/>
      <c r="H105" s="25">
        <f t="shared" si="50"/>
        <v>90</v>
      </c>
      <c r="I105" s="18">
        <f t="shared" si="51"/>
        <v>46253.484259826902</v>
      </c>
      <c r="J105" s="18">
        <f t="shared" si="52"/>
        <v>4210.6490092310569</v>
      </c>
      <c r="K105" s="18">
        <f t="shared" si="57"/>
        <v>125.42727576661761</v>
      </c>
      <c r="L105" s="19">
        <f t="shared" si="58"/>
        <v>4085.2217334644392</v>
      </c>
      <c r="M105" s="1"/>
      <c r="N105" s="8"/>
      <c r="O105" s="1"/>
      <c r="R105" s="10">
        <f t="shared" si="44"/>
        <v>0</v>
      </c>
      <c r="S105" s="10">
        <f t="shared" si="59"/>
        <v>0</v>
      </c>
      <c r="U105" s="12">
        <f t="shared" si="48"/>
        <v>255.6928104960615</v>
      </c>
      <c r="V105" s="12">
        <f t="shared" si="60"/>
        <v>4210.6490092310569</v>
      </c>
      <c r="Y105" s="10">
        <f t="shared" si="53"/>
        <v>271</v>
      </c>
      <c r="Z105" s="10">
        <f t="shared" si="54"/>
        <v>0.99751452630528947</v>
      </c>
      <c r="AA105" s="10">
        <f t="shared" si="55"/>
        <v>0.50946107744179381</v>
      </c>
      <c r="AB105" s="10">
        <f t="shared" si="56"/>
        <v>196.87180838456436</v>
      </c>
    </row>
    <row r="106" spans="1:28" x14ac:dyDescent="0.25">
      <c r="A106" s="14"/>
      <c r="B106" s="14"/>
      <c r="C106" s="14"/>
      <c r="D106" s="14"/>
      <c r="E106" s="14"/>
      <c r="F106" s="14"/>
      <c r="G106" s="14"/>
      <c r="H106" s="25">
        <f t="shared" si="50"/>
        <v>91</v>
      </c>
      <c r="I106" s="18">
        <f t="shared" si="51"/>
        <v>42158.083515543243</v>
      </c>
      <c r="J106" s="18">
        <f t="shared" si="52"/>
        <v>4210.6490092310569</v>
      </c>
      <c r="K106" s="18">
        <f t="shared" si="57"/>
        <v>115.24826494740203</v>
      </c>
      <c r="L106" s="19">
        <f t="shared" si="58"/>
        <v>4095.4007442836551</v>
      </c>
      <c r="M106" s="1"/>
      <c r="N106" s="8"/>
      <c r="O106" s="1"/>
      <c r="R106" s="10">
        <f t="shared" si="44"/>
        <v>0</v>
      </c>
      <c r="S106" s="10">
        <f t="shared" si="59"/>
        <v>0</v>
      </c>
      <c r="U106" s="12">
        <f t="shared" si="48"/>
        <v>235.55169763520729</v>
      </c>
      <c r="V106" s="12">
        <f t="shared" si="60"/>
        <v>4210.6490092310569</v>
      </c>
      <c r="Y106" s="10">
        <f t="shared" si="53"/>
        <v>270</v>
      </c>
      <c r="Z106" s="10">
        <f t="shared" si="54"/>
        <v>0.99751452630528947</v>
      </c>
      <c r="AA106" s="10">
        <f t="shared" si="55"/>
        <v>0.51073048462641946</v>
      </c>
      <c r="AB106" s="10">
        <f t="shared" si="56"/>
        <v>196.3623473071226</v>
      </c>
    </row>
    <row r="107" spans="1:28" x14ac:dyDescent="0.25">
      <c r="A107" s="14"/>
      <c r="B107" s="14"/>
      <c r="C107" s="14"/>
      <c r="D107" s="14"/>
      <c r="E107" s="14"/>
      <c r="F107" s="14"/>
      <c r="G107" s="14"/>
      <c r="H107" s="25">
        <f t="shared" si="50"/>
        <v>92</v>
      </c>
      <c r="I107" s="18">
        <f t="shared" si="51"/>
        <v>38052.478397738414</v>
      </c>
      <c r="J107" s="18">
        <f t="shared" si="52"/>
        <v>4210.6490092310569</v>
      </c>
      <c r="K107" s="18">
        <f t="shared" si="57"/>
        <v>105.04389142622858</v>
      </c>
      <c r="L107" s="19">
        <f t="shared" si="58"/>
        <v>4105.6051178048283</v>
      </c>
      <c r="M107" s="1"/>
      <c r="N107" s="8"/>
      <c r="O107" s="1"/>
      <c r="R107" s="10">
        <f t="shared" si="44"/>
        <v>0</v>
      </c>
      <c r="S107" s="10">
        <f t="shared" si="59"/>
        <v>0</v>
      </c>
      <c r="U107" s="12">
        <f t="shared" si="48"/>
        <v>215.25522331404522</v>
      </c>
      <c r="V107" s="12">
        <f t="shared" si="60"/>
        <v>4210.6490092310569</v>
      </c>
      <c r="Y107" s="10">
        <f t="shared" si="53"/>
        <v>269</v>
      </c>
      <c r="Z107" s="10">
        <f t="shared" si="54"/>
        <v>0.99751452630528947</v>
      </c>
      <c r="AA107" s="10">
        <f t="shared" si="55"/>
        <v>0.51200305475061358</v>
      </c>
      <c r="AB107" s="10">
        <f t="shared" si="56"/>
        <v>195.85161682249623</v>
      </c>
    </row>
    <row r="108" spans="1:28" x14ac:dyDescent="0.25">
      <c r="A108" s="14"/>
      <c r="B108" s="14"/>
      <c r="C108" s="14"/>
      <c r="D108" s="14"/>
      <c r="E108" s="14"/>
      <c r="F108" s="14"/>
      <c r="G108" s="14"/>
      <c r="H108" s="25">
        <f t="shared" si="50"/>
        <v>93</v>
      </c>
      <c r="I108" s="18">
        <f t="shared" si="51"/>
        <v>33936.643480515049</v>
      </c>
      <c r="J108" s="18">
        <f t="shared" si="52"/>
        <v>4210.6490092310569</v>
      </c>
      <c r="K108" s="18">
        <f t="shared" si="57"/>
        <v>94.814092007698221</v>
      </c>
      <c r="L108" s="19">
        <f t="shared" si="58"/>
        <v>4115.8349172233584</v>
      </c>
      <c r="M108" s="1"/>
      <c r="N108" s="8"/>
      <c r="O108" s="1"/>
      <c r="R108" s="10">
        <f t="shared" si="44"/>
        <v>0</v>
      </c>
      <c r="S108" s="10">
        <f t="shared" si="59"/>
        <v>0</v>
      </c>
      <c r="U108" s="12">
        <f t="shared" si="48"/>
        <v>194.80164654662389</v>
      </c>
      <c r="V108" s="12">
        <f t="shared" si="60"/>
        <v>4210.6490092310569</v>
      </c>
      <c r="Y108" s="10">
        <f t="shared" si="53"/>
        <v>268</v>
      </c>
      <c r="Z108" s="10">
        <f t="shared" si="54"/>
        <v>0.99751452630528947</v>
      </c>
      <c r="AA108" s="10">
        <f t="shared" si="55"/>
        <v>0.51327879569536705</v>
      </c>
      <c r="AB108" s="10">
        <f t="shared" si="56"/>
        <v>195.33961376774565</v>
      </c>
    </row>
    <row r="109" spans="1:28" x14ac:dyDescent="0.25">
      <c r="A109" s="14"/>
      <c r="B109" s="14"/>
      <c r="C109" s="14"/>
      <c r="D109" s="14"/>
      <c r="E109" s="14"/>
      <c r="F109" s="14"/>
      <c r="G109" s="14"/>
      <c r="H109" s="25">
        <f t="shared" si="50"/>
        <v>94</v>
      </c>
      <c r="I109" s="18">
        <f t="shared" si="51"/>
        <v>29810.553274622936</v>
      </c>
      <c r="J109" s="18">
        <f t="shared" si="52"/>
        <v>4210.6490092310569</v>
      </c>
      <c r="K109" s="18">
        <f t="shared" si="57"/>
        <v>84.55880333895</v>
      </c>
      <c r="L109" s="19">
        <f t="shared" si="58"/>
        <v>4126.0902058921065</v>
      </c>
      <c r="M109" s="1"/>
      <c r="N109" s="8"/>
      <c r="O109" s="1"/>
      <c r="R109" s="10">
        <f t="shared" si="44"/>
        <v>0</v>
      </c>
      <c r="S109" s="10">
        <f t="shared" si="59"/>
        <v>0</v>
      </c>
      <c r="U109" s="12">
        <f t="shared" si="48"/>
        <v>174.18920027101873</v>
      </c>
      <c r="V109" s="12">
        <f t="shared" si="60"/>
        <v>4210.6490092310569</v>
      </c>
      <c r="Y109" s="10">
        <f t="shared" si="53"/>
        <v>267</v>
      </c>
      <c r="Z109" s="10">
        <f t="shared" si="54"/>
        <v>0.99751452630528947</v>
      </c>
      <c r="AA109" s="10">
        <f t="shared" si="55"/>
        <v>0.51455771536130801</v>
      </c>
      <c r="AB109" s="10">
        <f t="shared" si="56"/>
        <v>194.82633497205029</v>
      </c>
    </row>
    <row r="110" spans="1:28" x14ac:dyDescent="0.25">
      <c r="A110" s="14"/>
      <c r="B110" s="14"/>
      <c r="C110" s="14"/>
      <c r="D110" s="14"/>
      <c r="E110" s="14"/>
      <c r="F110" s="14"/>
      <c r="G110" s="14"/>
      <c r="H110" s="25">
        <f t="shared" si="50"/>
        <v>95</v>
      </c>
      <c r="I110" s="18">
        <f t="shared" si="51"/>
        <v>25674.182227301146</v>
      </c>
      <c r="J110" s="18">
        <f t="shared" si="52"/>
        <v>4210.6490092310569</v>
      </c>
      <c r="K110" s="18">
        <f t="shared" si="57"/>
        <v>74.277961909268825</v>
      </c>
      <c r="L110" s="19">
        <f t="shared" si="58"/>
        <v>4136.371047321788</v>
      </c>
      <c r="M110" s="1"/>
      <c r="N110" s="8"/>
      <c r="O110" s="1"/>
      <c r="R110" s="10">
        <f t="shared" si="44"/>
        <v>0</v>
      </c>
      <c r="S110" s="10">
        <f t="shared" si="59"/>
        <v>0</v>
      </c>
      <c r="U110" s="12">
        <f t="shared" si="48"/>
        <v>153.41609085919023</v>
      </c>
      <c r="V110" s="12">
        <f t="shared" si="60"/>
        <v>4210.6490092310569</v>
      </c>
      <c r="Y110" s="10">
        <f t="shared" si="53"/>
        <v>266</v>
      </c>
      <c r="Z110" s="10">
        <f t="shared" si="54"/>
        <v>0.99751452630528947</v>
      </c>
      <c r="AA110" s="10">
        <f t="shared" si="55"/>
        <v>0.51583982166874986</v>
      </c>
      <c r="AB110" s="10">
        <f t="shared" si="56"/>
        <v>194.311777256689</v>
      </c>
    </row>
    <row r="111" spans="1:28" x14ac:dyDescent="0.25">
      <c r="A111" s="14"/>
      <c r="B111" s="14"/>
      <c r="C111" s="14"/>
      <c r="D111" s="14"/>
      <c r="E111" s="14"/>
      <c r="F111" s="14"/>
      <c r="G111" s="14"/>
      <c r="H111" s="26">
        <f t="shared" si="50"/>
        <v>96</v>
      </c>
      <c r="I111" s="27">
        <f t="shared" si="51"/>
        <v>21527.504722119778</v>
      </c>
      <c r="J111" s="27">
        <f t="shared" si="52"/>
        <v>4210.6490092310569</v>
      </c>
      <c r="K111" s="27">
        <f t="shared" si="57"/>
        <v>63.971504049692022</v>
      </c>
      <c r="L111" s="28">
        <f t="shared" si="58"/>
        <v>4146.6775051813647</v>
      </c>
      <c r="M111" s="1"/>
      <c r="N111" s="9"/>
      <c r="O111" s="1"/>
      <c r="R111" s="10">
        <f t="shared" si="44"/>
        <v>0</v>
      </c>
      <c r="S111" s="10">
        <f t="shared" si="59"/>
        <v>0</v>
      </c>
      <c r="U111" s="12">
        <f t="shared" si="48"/>
        <v>132.48049761574433</v>
      </c>
      <c r="V111" s="12">
        <f t="shared" si="60"/>
        <v>4210.6490092310569</v>
      </c>
      <c r="Y111" s="10">
        <f t="shared" si="53"/>
        <v>265</v>
      </c>
      <c r="Z111" s="10">
        <f t="shared" si="54"/>
        <v>0.99751452630528947</v>
      </c>
      <c r="AA111" s="10">
        <f t="shared" si="55"/>
        <v>0.51712512255774101</v>
      </c>
      <c r="AB111" s="10">
        <f t="shared" si="56"/>
        <v>193.79593743502033</v>
      </c>
    </row>
    <row r="112" spans="1:28" x14ac:dyDescent="0.25">
      <c r="A112" s="14"/>
      <c r="B112" s="14"/>
      <c r="C112" s="14"/>
      <c r="D112" s="14"/>
      <c r="E112" s="14"/>
      <c r="F112" s="14"/>
      <c r="G112" s="14"/>
      <c r="H112" s="22">
        <f t="shared" si="50"/>
        <v>97</v>
      </c>
      <c r="I112" s="23">
        <f t="shared" si="51"/>
        <v>17370.495078821335</v>
      </c>
      <c r="J112" s="23">
        <f t="shared" si="52"/>
        <v>4210.6490092310569</v>
      </c>
      <c r="K112" s="23">
        <f t="shared" si="57"/>
        <v>53.639365932615114</v>
      </c>
      <c r="L112" s="24">
        <f t="shared" si="58"/>
        <v>4157.0096432984419</v>
      </c>
      <c r="M112" s="1"/>
      <c r="N112" s="7"/>
      <c r="O112" s="1"/>
      <c r="R112" s="10">
        <f t="shared" si="44"/>
        <v>0</v>
      </c>
      <c r="S112" s="10">
        <f t="shared" si="59"/>
        <v>0</v>
      </c>
      <c r="U112" s="12">
        <f t="shared" si="48"/>
        <v>111.38057226530096</v>
      </c>
      <c r="V112" s="12">
        <f t="shared" si="60"/>
        <v>4210.6490092310569</v>
      </c>
      <c r="Y112" s="10">
        <f t="shared" si="53"/>
        <v>264</v>
      </c>
      <c r="Z112" s="10">
        <f t="shared" si="54"/>
        <v>0.99751452630528947</v>
      </c>
      <c r="AA112" s="10">
        <f t="shared" si="55"/>
        <v>0.51841362598811402</v>
      </c>
      <c r="AB112" s="10">
        <f t="shared" si="56"/>
        <v>193.27881231246258</v>
      </c>
    </row>
    <row r="113" spans="1:28" x14ac:dyDescent="0.25">
      <c r="A113" s="14"/>
      <c r="B113" s="14"/>
      <c r="C113" s="14"/>
      <c r="D113" s="14"/>
      <c r="E113" s="14"/>
      <c r="F113" s="14"/>
      <c r="G113" s="14"/>
      <c r="H113" s="25">
        <f t="shared" si="50"/>
        <v>98</v>
      </c>
      <c r="I113" s="18">
        <f t="shared" si="51"/>
        <v>13203.127553161674</v>
      </c>
      <c r="J113" s="18">
        <f t="shared" si="52"/>
        <v>4210.6490092310569</v>
      </c>
      <c r="K113" s="18">
        <f t="shared" si="57"/>
        <v>43.281483571396492</v>
      </c>
      <c r="L113" s="19">
        <f t="shared" si="58"/>
        <v>4167.3675256596607</v>
      </c>
      <c r="M113" s="1"/>
      <c r="N113" s="8"/>
      <c r="O113" s="1"/>
      <c r="R113" s="10">
        <f t="shared" si="44"/>
        <v>0</v>
      </c>
      <c r="S113" s="10">
        <f t="shared" si="59"/>
        <v>0</v>
      </c>
      <c r="U113" s="12">
        <f t="shared" si="48"/>
        <v>90.114438428167531</v>
      </c>
      <c r="V113" s="12">
        <f t="shared" si="60"/>
        <v>4210.6490092310569</v>
      </c>
      <c r="Y113" s="10">
        <f t="shared" si="53"/>
        <v>263</v>
      </c>
      <c r="Z113" s="10">
        <f t="shared" si="54"/>
        <v>0.99751452630528947</v>
      </c>
      <c r="AA113" s="10">
        <f t="shared" si="55"/>
        <v>0.51970533993953427</v>
      </c>
      <c r="AB113" s="10">
        <f t="shared" si="56"/>
        <v>192.76039868647453</v>
      </c>
    </row>
    <row r="114" spans="1:28" x14ac:dyDescent="0.25">
      <c r="A114" s="14"/>
      <c r="B114" s="14"/>
      <c r="C114" s="14"/>
      <c r="D114" s="14"/>
      <c r="E114" s="14"/>
      <c r="F114" s="14"/>
      <c r="G114" s="14"/>
      <c r="H114" s="25">
        <f t="shared" si="50"/>
        <v>99</v>
      </c>
      <c r="I114" s="18">
        <f t="shared" si="51"/>
        <v>9025.376336750578</v>
      </c>
      <c r="J114" s="18">
        <f t="shared" si="52"/>
        <v>4210.6490092310569</v>
      </c>
      <c r="K114" s="18">
        <f t="shared" si="57"/>
        <v>32.897792819961175</v>
      </c>
      <c r="L114" s="19">
        <f t="shared" si="58"/>
        <v>4177.7512164110958</v>
      </c>
      <c r="M114" s="1"/>
      <c r="N114" s="8"/>
      <c r="O114" s="1"/>
      <c r="R114" s="10">
        <f t="shared" si="44"/>
        <v>0</v>
      </c>
      <c r="S114" s="10">
        <f t="shared" si="59"/>
        <v>0</v>
      </c>
      <c r="U114" s="12">
        <f t="shared" si="48"/>
        <v>68.680191084005216</v>
      </c>
      <c r="V114" s="12">
        <f t="shared" si="60"/>
        <v>4210.6490092310569</v>
      </c>
      <c r="Y114" s="10">
        <f t="shared" si="53"/>
        <v>262</v>
      </c>
      <c r="Z114" s="10">
        <f t="shared" si="54"/>
        <v>0.99751452630528947</v>
      </c>
      <c r="AA114" s="10">
        <f t="shared" si="55"/>
        <v>0.52100027241155022</v>
      </c>
      <c r="AB114" s="10">
        <f t="shared" si="56"/>
        <v>192.24069334653501</v>
      </c>
    </row>
    <row r="115" spans="1:28" x14ac:dyDescent="0.25">
      <c r="A115" s="14"/>
      <c r="B115" s="14"/>
      <c r="C115" s="14"/>
      <c r="D115" s="14"/>
      <c r="E115" s="14"/>
      <c r="F115" s="14"/>
      <c r="G115" s="14"/>
      <c r="H115" s="25">
        <f t="shared" si="50"/>
        <v>100</v>
      </c>
      <c r="I115" s="18">
        <f t="shared" si="51"/>
        <v>4837.2155568919234</v>
      </c>
      <c r="J115" s="18">
        <f t="shared" si="52"/>
        <v>4210.6490092310569</v>
      </c>
      <c r="K115" s="18">
        <f t="shared" si="57"/>
        <v>22.488229372403524</v>
      </c>
      <c r="L115" s="19">
        <f t="shared" si="58"/>
        <v>4188.1607798586538</v>
      </c>
      <c r="M115" s="1"/>
      <c r="N115" s="8"/>
      <c r="O115" s="1"/>
      <c r="R115" s="10">
        <f t="shared" si="44"/>
        <v>0</v>
      </c>
      <c r="S115" s="10">
        <f t="shared" si="59"/>
        <v>0</v>
      </c>
      <c r="U115" s="12">
        <f t="shared" si="48"/>
        <v>47.075896023165178</v>
      </c>
      <c r="V115" s="12">
        <f t="shared" si="60"/>
        <v>4210.6490092310569</v>
      </c>
      <c r="Y115" s="10">
        <f t="shared" si="53"/>
        <v>261</v>
      </c>
      <c r="Z115" s="10">
        <f t="shared" si="54"/>
        <v>0.99751452630528947</v>
      </c>
      <c r="AA115" s="10">
        <f t="shared" si="55"/>
        <v>0.5222984314236423</v>
      </c>
      <c r="AB115" s="10">
        <f t="shared" si="56"/>
        <v>191.71969307412348</v>
      </c>
    </row>
    <row r="116" spans="1:28" x14ac:dyDescent="0.25">
      <c r="A116" s="14"/>
      <c r="B116" s="14"/>
      <c r="C116" s="14"/>
      <c r="D116" s="14"/>
      <c r="E116" s="14"/>
      <c r="F116" s="14"/>
      <c r="G116" s="14"/>
      <c r="H116" s="25">
        <f t="shared" si="50"/>
        <v>101</v>
      </c>
      <c r="I116" s="18">
        <f t="shared" si="51"/>
        <v>638.61927642345472</v>
      </c>
      <c r="J116" s="18">
        <f t="shared" si="52"/>
        <v>4210.6490092310569</v>
      </c>
      <c r="K116" s="18">
        <f t="shared" si="57"/>
        <v>12.052728762589043</v>
      </c>
      <c r="L116" s="19">
        <f t="shared" si="58"/>
        <v>4198.5962804684677</v>
      </c>
      <c r="M116" s="1"/>
      <c r="N116" s="8"/>
      <c r="O116" s="1"/>
      <c r="R116" s="10">
        <f t="shared" si="44"/>
        <v>0</v>
      </c>
      <c r="S116" s="10">
        <f t="shared" si="59"/>
        <v>0</v>
      </c>
      <c r="U116" s="12">
        <f t="shared" si="48"/>
        <v>25.299589285363801</v>
      </c>
      <c r="V116" s="12">
        <f t="shared" si="60"/>
        <v>4210.6490092310569</v>
      </c>
      <c r="Y116" s="10">
        <f t="shared" si="53"/>
        <v>260</v>
      </c>
      <c r="Z116" s="10">
        <f t="shared" si="54"/>
        <v>0.99751452630528947</v>
      </c>
      <c r="AA116" s="10">
        <f t="shared" si="55"/>
        <v>0.5235998250152728</v>
      </c>
      <c r="AB116" s="10">
        <f t="shared" si="56"/>
        <v>191.19739464269986</v>
      </c>
    </row>
    <row r="117" spans="1:28" x14ac:dyDescent="0.25">
      <c r="A117" s="14"/>
      <c r="B117" s="14"/>
      <c r="C117" s="14"/>
      <c r="D117" s="14"/>
      <c r="E117" s="14"/>
      <c r="F117" s="14"/>
      <c r="G117" s="14"/>
      <c r="H117" s="25">
        <f t="shared" si="50"/>
        <v>102</v>
      </c>
      <c r="I117" s="18">
        <f t="shared" si="51"/>
        <v>0</v>
      </c>
      <c r="J117" s="18">
        <f t="shared" si="52"/>
        <v>640.21050278720986</v>
      </c>
      <c r="K117" s="18">
        <f t="shared" si="57"/>
        <v>1.5912263637551081</v>
      </c>
      <c r="L117" s="19">
        <f t="shared" si="58"/>
        <v>638.61927642345472</v>
      </c>
      <c r="M117" s="1"/>
      <c r="N117" s="8"/>
      <c r="O117" s="1"/>
      <c r="R117" s="10">
        <f t="shared" si="44"/>
        <v>0</v>
      </c>
      <c r="S117" s="10">
        <f t="shared" si="59"/>
        <v>1.5912263637551081</v>
      </c>
      <c r="U117" s="12">
        <f t="shared" si="48"/>
        <v>3.3492765853539508</v>
      </c>
      <c r="V117" s="12">
        <f t="shared" si="60"/>
        <v>640.21050278720986</v>
      </c>
      <c r="Y117" s="10">
        <f t="shared" si="53"/>
        <v>259</v>
      </c>
      <c r="Z117" s="10">
        <f t="shared" si="54"/>
        <v>0.99751452630528947</v>
      </c>
      <c r="AA117" s="10">
        <f t="shared" si="55"/>
        <v>0.52490446124593571</v>
      </c>
      <c r="AB117" s="10">
        <f t="shared" si="56"/>
        <v>190.67379481768467</v>
      </c>
    </row>
    <row r="118" spans="1:28" x14ac:dyDescent="0.25">
      <c r="A118" s="14"/>
      <c r="B118" s="14"/>
      <c r="C118" s="14"/>
      <c r="D118" s="14"/>
      <c r="E118" s="14"/>
      <c r="F118" s="14"/>
      <c r="G118" s="14"/>
      <c r="H118" s="25">
        <f t="shared" si="50"/>
        <v>103</v>
      </c>
      <c r="I118" s="18">
        <f t="shared" si="51"/>
        <v>0</v>
      </c>
      <c r="J118" s="18">
        <f t="shared" si="52"/>
        <v>0</v>
      </c>
      <c r="K118" s="18">
        <f t="shared" si="57"/>
        <v>0</v>
      </c>
      <c r="L118" s="19">
        <f t="shared" si="58"/>
        <v>0</v>
      </c>
      <c r="M118" s="1"/>
      <c r="N118" s="8"/>
      <c r="O118" s="1"/>
      <c r="R118" s="10">
        <f t="shared" si="44"/>
        <v>0</v>
      </c>
      <c r="S118" s="10">
        <f t="shared" si="59"/>
        <v>0</v>
      </c>
      <c r="U118" s="12">
        <f t="shared" si="48"/>
        <v>0</v>
      </c>
      <c r="V118" s="12">
        <f t="shared" si="60"/>
        <v>0</v>
      </c>
      <c r="Y118" s="10">
        <f t="shared" si="53"/>
        <v>258</v>
      </c>
      <c r="Z118" s="10">
        <f t="shared" si="54"/>
        <v>0.99751452630528947</v>
      </c>
      <c r="AA118" s="10">
        <f t="shared" si="55"/>
        <v>0.52621234819520679</v>
      </c>
      <c r="AB118" s="10">
        <f t="shared" si="56"/>
        <v>190.14889035643873</v>
      </c>
    </row>
    <row r="119" spans="1:28" x14ac:dyDescent="0.25">
      <c r="A119" s="14"/>
      <c r="B119" s="14"/>
      <c r="C119" s="14"/>
      <c r="D119" s="14"/>
      <c r="E119" s="14"/>
      <c r="F119" s="14"/>
      <c r="G119" s="14"/>
      <c r="H119" s="25">
        <f t="shared" si="50"/>
        <v>104</v>
      </c>
      <c r="I119" s="18">
        <f t="shared" si="51"/>
        <v>0</v>
      </c>
      <c r="J119" s="18">
        <f t="shared" si="52"/>
        <v>0</v>
      </c>
      <c r="K119" s="18">
        <f t="shared" si="57"/>
        <v>0</v>
      </c>
      <c r="L119" s="19">
        <f t="shared" si="58"/>
        <v>0</v>
      </c>
      <c r="M119" s="1"/>
      <c r="N119" s="8"/>
      <c r="O119" s="1"/>
      <c r="R119" s="10">
        <f t="shared" si="44"/>
        <v>0</v>
      </c>
      <c r="S119" s="10">
        <f t="shared" si="59"/>
        <v>0</v>
      </c>
      <c r="U119" s="12">
        <f t="shared" si="48"/>
        <v>0</v>
      </c>
      <c r="V119" s="12">
        <f t="shared" si="60"/>
        <v>0</v>
      </c>
      <c r="Y119" s="10">
        <f t="shared" si="53"/>
        <v>257</v>
      </c>
      <c r="Z119" s="10">
        <f t="shared" si="54"/>
        <v>0.99751452630528947</v>
      </c>
      <c r="AA119" s="10">
        <f t="shared" si="55"/>
        <v>0.52752349396279308</v>
      </c>
      <c r="AB119" s="10">
        <f t="shared" si="56"/>
        <v>189.62267800824358</v>
      </c>
    </row>
    <row r="120" spans="1:28" x14ac:dyDescent="0.25">
      <c r="A120" s="14"/>
      <c r="B120" s="14"/>
      <c r="C120" s="14"/>
      <c r="D120" s="14"/>
      <c r="E120" s="14"/>
      <c r="F120" s="14"/>
      <c r="G120" s="14"/>
      <c r="H120" s="25">
        <f t="shared" si="50"/>
        <v>105</v>
      </c>
      <c r="I120" s="18">
        <f t="shared" si="51"/>
        <v>0</v>
      </c>
      <c r="J120" s="18">
        <f t="shared" si="52"/>
        <v>0</v>
      </c>
      <c r="K120" s="18">
        <f t="shared" si="57"/>
        <v>0</v>
      </c>
      <c r="L120" s="19">
        <f t="shared" si="58"/>
        <v>0</v>
      </c>
      <c r="M120" s="1"/>
      <c r="N120" s="8"/>
      <c r="O120" s="1"/>
      <c r="R120" s="10">
        <f t="shared" si="44"/>
        <v>0</v>
      </c>
      <c r="S120" s="10">
        <f t="shared" si="59"/>
        <v>0</v>
      </c>
      <c r="U120" s="12">
        <f t="shared" si="48"/>
        <v>0</v>
      </c>
      <c r="V120" s="12">
        <f t="shared" si="60"/>
        <v>0</v>
      </c>
      <c r="Y120" s="10">
        <f t="shared" si="53"/>
        <v>256</v>
      </c>
      <c r="Z120" s="10">
        <f t="shared" si="54"/>
        <v>0.99751452630528947</v>
      </c>
      <c r="AA120" s="10">
        <f t="shared" si="55"/>
        <v>0.52883790666858366</v>
      </c>
      <c r="AB120" s="10">
        <f t="shared" si="56"/>
        <v>189.09515451428081</v>
      </c>
    </row>
    <row r="121" spans="1:28" x14ac:dyDescent="0.25">
      <c r="A121" s="14"/>
      <c r="B121" s="14"/>
      <c r="C121" s="14"/>
      <c r="D121" s="14"/>
      <c r="E121" s="14"/>
      <c r="F121" s="14"/>
      <c r="G121" s="14"/>
      <c r="H121" s="25">
        <f t="shared" si="50"/>
        <v>106</v>
      </c>
      <c r="I121" s="18">
        <f t="shared" si="51"/>
        <v>0</v>
      </c>
      <c r="J121" s="18">
        <f t="shared" si="52"/>
        <v>0</v>
      </c>
      <c r="K121" s="18">
        <f t="shared" si="57"/>
        <v>0</v>
      </c>
      <c r="L121" s="19">
        <f t="shared" si="58"/>
        <v>0</v>
      </c>
      <c r="M121" s="1"/>
      <c r="N121" s="8"/>
      <c r="O121" s="1"/>
      <c r="R121" s="10">
        <f t="shared" si="44"/>
        <v>0</v>
      </c>
      <c r="S121" s="10">
        <f t="shared" si="59"/>
        <v>0</v>
      </c>
      <c r="U121" s="12">
        <f t="shared" si="48"/>
        <v>0</v>
      </c>
      <c r="V121" s="12">
        <f t="shared" si="60"/>
        <v>0</v>
      </c>
      <c r="Y121" s="10">
        <f t="shared" si="53"/>
        <v>255</v>
      </c>
      <c r="Z121" s="10">
        <f t="shared" si="54"/>
        <v>0.99751452630528947</v>
      </c>
      <c r="AA121" s="10">
        <f t="shared" si="55"/>
        <v>0.53015559445269944</v>
      </c>
      <c r="AB121" s="10">
        <f t="shared" si="56"/>
        <v>188.56631660761226</v>
      </c>
    </row>
    <row r="122" spans="1:28" x14ac:dyDescent="0.25">
      <c r="A122" s="14"/>
      <c r="B122" s="14"/>
      <c r="C122" s="14"/>
      <c r="D122" s="14"/>
      <c r="E122" s="14"/>
      <c r="F122" s="14"/>
      <c r="G122" s="14"/>
      <c r="H122" s="25">
        <f t="shared" si="50"/>
        <v>107</v>
      </c>
      <c r="I122" s="18">
        <f t="shared" si="51"/>
        <v>0</v>
      </c>
      <c r="J122" s="18">
        <f t="shared" si="52"/>
        <v>0</v>
      </c>
      <c r="K122" s="18">
        <f t="shared" si="57"/>
        <v>0</v>
      </c>
      <c r="L122" s="19">
        <f t="shared" si="58"/>
        <v>0</v>
      </c>
      <c r="M122" s="1"/>
      <c r="N122" s="8"/>
      <c r="O122" s="1"/>
      <c r="R122" s="10">
        <f t="shared" si="44"/>
        <v>0</v>
      </c>
      <c r="S122" s="10">
        <f t="shared" si="59"/>
        <v>0</v>
      </c>
      <c r="U122" s="12">
        <f t="shared" si="48"/>
        <v>0</v>
      </c>
      <c r="V122" s="12">
        <f t="shared" si="60"/>
        <v>0</v>
      </c>
      <c r="Y122" s="10">
        <f t="shared" si="53"/>
        <v>254</v>
      </c>
      <c r="Z122" s="10">
        <f t="shared" si="54"/>
        <v>0.99751452630528947</v>
      </c>
      <c r="AA122" s="10">
        <f t="shared" si="55"/>
        <v>0.531476565475544</v>
      </c>
      <c r="AB122" s="10">
        <f t="shared" si="56"/>
        <v>188.03616101315959</v>
      </c>
    </row>
    <row r="123" spans="1:28" x14ac:dyDescent="0.25">
      <c r="A123" s="14"/>
      <c r="B123" s="14"/>
      <c r="C123" s="14"/>
      <c r="D123" s="14"/>
      <c r="E123" s="14"/>
      <c r="F123" s="14"/>
      <c r="G123" s="14"/>
      <c r="H123" s="26">
        <f t="shared" si="50"/>
        <v>108</v>
      </c>
      <c r="I123" s="27">
        <f t="shared" si="51"/>
        <v>0</v>
      </c>
      <c r="J123" s="27">
        <f t="shared" si="52"/>
        <v>0</v>
      </c>
      <c r="K123" s="27">
        <f t="shared" si="57"/>
        <v>0</v>
      </c>
      <c r="L123" s="28">
        <f t="shared" si="58"/>
        <v>0</v>
      </c>
      <c r="M123" s="1"/>
      <c r="N123" s="9"/>
      <c r="O123" s="1"/>
      <c r="R123" s="10">
        <f t="shared" si="44"/>
        <v>0</v>
      </c>
      <c r="S123" s="10">
        <f t="shared" si="59"/>
        <v>0</v>
      </c>
      <c r="U123" s="12">
        <f t="shared" si="48"/>
        <v>0</v>
      </c>
      <c r="V123" s="12">
        <f t="shared" si="60"/>
        <v>0</v>
      </c>
      <c r="Y123" s="10">
        <f t="shared" si="53"/>
        <v>253</v>
      </c>
      <c r="Z123" s="10">
        <f t="shared" si="54"/>
        <v>0.99751452630528947</v>
      </c>
      <c r="AA123" s="10">
        <f t="shared" si="55"/>
        <v>0.53280082791785388</v>
      </c>
      <c r="AB123" s="10">
        <f t="shared" si="56"/>
        <v>187.50468444768404</v>
      </c>
    </row>
    <row r="124" spans="1:28" x14ac:dyDescent="0.25">
      <c r="A124" s="14"/>
      <c r="B124" s="14"/>
      <c r="C124" s="14"/>
      <c r="D124" s="14"/>
      <c r="E124" s="14"/>
      <c r="F124" s="14"/>
      <c r="G124" s="14"/>
      <c r="H124" s="22">
        <f t="shared" si="50"/>
        <v>109</v>
      </c>
      <c r="I124" s="23">
        <f t="shared" si="51"/>
        <v>0</v>
      </c>
      <c r="J124" s="23">
        <f t="shared" si="52"/>
        <v>0</v>
      </c>
      <c r="K124" s="23">
        <f t="shared" si="57"/>
        <v>0</v>
      </c>
      <c r="L124" s="24">
        <f t="shared" si="58"/>
        <v>0</v>
      </c>
      <c r="M124" s="1"/>
      <c r="N124" s="7"/>
      <c r="O124" s="1"/>
      <c r="R124" s="10">
        <f t="shared" si="44"/>
        <v>0</v>
      </c>
      <c r="S124" s="10">
        <f t="shared" si="59"/>
        <v>0</v>
      </c>
      <c r="U124" s="12">
        <f t="shared" si="48"/>
        <v>0</v>
      </c>
      <c r="V124" s="12">
        <f t="shared" si="60"/>
        <v>0</v>
      </c>
      <c r="Y124" s="10">
        <f t="shared" si="53"/>
        <v>252</v>
      </c>
      <c r="Z124" s="10">
        <f t="shared" si="54"/>
        <v>0.99751452630528947</v>
      </c>
      <c r="AA124" s="10">
        <f t="shared" si="55"/>
        <v>0.53412838998074907</v>
      </c>
      <c r="AB124" s="10">
        <f t="shared" si="56"/>
        <v>186.97188361976626</v>
      </c>
    </row>
    <row r="125" spans="1:28" x14ac:dyDescent="0.25">
      <c r="A125" s="14"/>
      <c r="B125" s="14"/>
      <c r="C125" s="14"/>
      <c r="D125" s="14"/>
      <c r="E125" s="14"/>
      <c r="F125" s="14"/>
      <c r="G125" s="14"/>
      <c r="H125" s="25">
        <f t="shared" si="50"/>
        <v>110</v>
      </c>
      <c r="I125" s="18">
        <f t="shared" si="51"/>
        <v>0</v>
      </c>
      <c r="J125" s="18">
        <f t="shared" si="52"/>
        <v>0</v>
      </c>
      <c r="K125" s="18">
        <f t="shared" si="57"/>
        <v>0</v>
      </c>
      <c r="L125" s="19">
        <f t="shared" si="58"/>
        <v>0</v>
      </c>
      <c r="M125" s="1"/>
      <c r="N125" s="8"/>
      <c r="O125" s="1"/>
      <c r="R125" s="10">
        <f t="shared" si="44"/>
        <v>0</v>
      </c>
      <c r="S125" s="10">
        <f t="shared" si="59"/>
        <v>0</v>
      </c>
      <c r="U125" s="12">
        <f t="shared" si="48"/>
        <v>0</v>
      </c>
      <c r="V125" s="12">
        <f t="shared" si="60"/>
        <v>0</v>
      </c>
      <c r="Y125" s="10">
        <f t="shared" si="53"/>
        <v>251</v>
      </c>
      <c r="Z125" s="10">
        <f t="shared" si="54"/>
        <v>0.99751452630528947</v>
      </c>
      <c r="AA125" s="10">
        <f t="shared" si="55"/>
        <v>0.53545925988578436</v>
      </c>
      <c r="AB125" s="10">
        <f t="shared" si="56"/>
        <v>186.43775522978552</v>
      </c>
    </row>
    <row r="126" spans="1:28" x14ac:dyDescent="0.25">
      <c r="A126" s="14"/>
      <c r="B126" s="14"/>
      <c r="C126" s="14"/>
      <c r="D126" s="14"/>
      <c r="E126" s="14"/>
      <c r="F126" s="14"/>
      <c r="G126" s="14"/>
      <c r="H126" s="25">
        <f t="shared" si="50"/>
        <v>111</v>
      </c>
      <c r="I126" s="18">
        <f t="shared" si="51"/>
        <v>0</v>
      </c>
      <c r="J126" s="18">
        <f t="shared" si="52"/>
        <v>0</v>
      </c>
      <c r="K126" s="18">
        <f t="shared" si="57"/>
        <v>0</v>
      </c>
      <c r="L126" s="19">
        <f t="shared" si="58"/>
        <v>0</v>
      </c>
      <c r="M126" s="1"/>
      <c r="N126" s="8"/>
      <c r="O126" s="1"/>
      <c r="R126" s="10">
        <f t="shared" si="44"/>
        <v>0</v>
      </c>
      <c r="S126" s="10">
        <f t="shared" si="59"/>
        <v>0</v>
      </c>
      <c r="U126" s="12">
        <f t="shared" si="48"/>
        <v>0</v>
      </c>
      <c r="V126" s="12">
        <f t="shared" si="60"/>
        <v>0</v>
      </c>
      <c r="Y126" s="10">
        <f t="shared" si="53"/>
        <v>250</v>
      </c>
      <c r="Z126" s="10">
        <f t="shared" si="54"/>
        <v>0.99751452630528947</v>
      </c>
      <c r="AA126" s="10">
        <f t="shared" si="55"/>
        <v>0.53679344587499966</v>
      </c>
      <c r="AB126" s="10">
        <f t="shared" si="56"/>
        <v>185.9022959698998</v>
      </c>
    </row>
    <row r="127" spans="1:28" x14ac:dyDescent="0.25">
      <c r="A127" s="14"/>
      <c r="B127" s="14"/>
      <c r="C127" s="14"/>
      <c r="D127" s="14"/>
      <c r="E127" s="14"/>
      <c r="F127" s="14"/>
      <c r="G127" s="14"/>
      <c r="H127" s="25">
        <f t="shared" si="50"/>
        <v>112</v>
      </c>
      <c r="I127" s="18">
        <f t="shared" si="51"/>
        <v>0</v>
      </c>
      <c r="J127" s="18">
        <f t="shared" si="52"/>
        <v>0</v>
      </c>
      <c r="K127" s="18">
        <f t="shared" si="57"/>
        <v>0</v>
      </c>
      <c r="L127" s="19">
        <f t="shared" si="58"/>
        <v>0</v>
      </c>
      <c r="M127" s="1"/>
      <c r="N127" s="8"/>
      <c r="O127" s="1"/>
      <c r="R127" s="10">
        <f t="shared" si="44"/>
        <v>0</v>
      </c>
      <c r="S127" s="10">
        <f t="shared" si="59"/>
        <v>0</v>
      </c>
      <c r="U127" s="12">
        <f t="shared" si="48"/>
        <v>0</v>
      </c>
      <c r="V127" s="12">
        <f t="shared" si="60"/>
        <v>0</v>
      </c>
      <c r="Y127" s="10">
        <f t="shared" si="53"/>
        <v>249</v>
      </c>
      <c r="Z127" s="10">
        <f t="shared" si="54"/>
        <v>0.99751452630528947</v>
      </c>
      <c r="AA127" s="10">
        <f t="shared" si="55"/>
        <v>0.53813095621097151</v>
      </c>
      <c r="AB127" s="10">
        <f t="shared" si="56"/>
        <v>185.36550252402481</v>
      </c>
    </row>
    <row r="128" spans="1:28" x14ac:dyDescent="0.25">
      <c r="A128" s="14"/>
      <c r="B128" s="14"/>
      <c r="C128" s="14"/>
      <c r="D128" s="14"/>
      <c r="E128" s="14"/>
      <c r="F128" s="14"/>
      <c r="G128" s="14"/>
      <c r="H128" s="25">
        <f t="shared" si="50"/>
        <v>113</v>
      </c>
      <c r="I128" s="18">
        <f t="shared" si="51"/>
        <v>0</v>
      </c>
      <c r="J128" s="18">
        <f t="shared" si="52"/>
        <v>0</v>
      </c>
      <c r="K128" s="18">
        <f t="shared" si="57"/>
        <v>0</v>
      </c>
      <c r="L128" s="19">
        <f t="shared" si="58"/>
        <v>0</v>
      </c>
      <c r="M128" s="1"/>
      <c r="N128" s="8"/>
      <c r="O128" s="1"/>
      <c r="R128" s="10">
        <f t="shared" si="44"/>
        <v>0</v>
      </c>
      <c r="S128" s="10">
        <f t="shared" si="59"/>
        <v>0</v>
      </c>
      <c r="U128" s="12">
        <f t="shared" si="48"/>
        <v>0</v>
      </c>
      <c r="V128" s="12">
        <f t="shared" si="60"/>
        <v>0</v>
      </c>
      <c r="Y128" s="10">
        <f t="shared" si="53"/>
        <v>248</v>
      </c>
      <c r="Z128" s="10">
        <f t="shared" si="54"/>
        <v>0.99751452630528947</v>
      </c>
      <c r="AA128" s="10">
        <f t="shared" si="55"/>
        <v>0.53947179917686372</v>
      </c>
      <c r="AB128" s="10">
        <f t="shared" si="56"/>
        <v>184.82737156781388</v>
      </c>
    </row>
    <row r="129" spans="1:28" x14ac:dyDescent="0.25">
      <c r="A129" s="14"/>
      <c r="B129" s="14"/>
      <c r="C129" s="14"/>
      <c r="D129" s="14"/>
      <c r="E129" s="14"/>
      <c r="F129" s="14"/>
      <c r="G129" s="14"/>
      <c r="H129" s="25">
        <f t="shared" si="50"/>
        <v>114</v>
      </c>
      <c r="I129" s="18">
        <f t="shared" si="51"/>
        <v>0</v>
      </c>
      <c r="J129" s="18">
        <f t="shared" si="52"/>
        <v>0</v>
      </c>
      <c r="K129" s="18">
        <f t="shared" si="57"/>
        <v>0</v>
      </c>
      <c r="L129" s="19">
        <f t="shared" si="58"/>
        <v>0</v>
      </c>
      <c r="M129" s="1"/>
      <c r="N129" s="8"/>
      <c r="O129" s="1"/>
      <c r="R129" s="10">
        <f t="shared" si="44"/>
        <v>0</v>
      </c>
      <c r="S129" s="10">
        <f t="shared" si="59"/>
        <v>0</v>
      </c>
      <c r="U129" s="12">
        <f t="shared" si="48"/>
        <v>0</v>
      </c>
      <c r="V129" s="12">
        <f t="shared" si="60"/>
        <v>0</v>
      </c>
      <c r="Y129" s="10">
        <f t="shared" si="53"/>
        <v>247</v>
      </c>
      <c r="Z129" s="10">
        <f t="shared" si="54"/>
        <v>0.99751452630528947</v>
      </c>
      <c r="AA129" s="10">
        <f t="shared" si="55"/>
        <v>0.54081598307647927</v>
      </c>
      <c r="AB129" s="10">
        <f t="shared" si="56"/>
        <v>184.28789976863709</v>
      </c>
    </row>
    <row r="130" spans="1:28" x14ac:dyDescent="0.25">
      <c r="A130" s="14"/>
      <c r="B130" s="14"/>
      <c r="C130" s="14"/>
      <c r="D130" s="14"/>
      <c r="E130" s="14"/>
      <c r="F130" s="14"/>
      <c r="G130" s="14"/>
      <c r="H130" s="25">
        <f t="shared" si="50"/>
        <v>115</v>
      </c>
      <c r="I130" s="18">
        <f t="shared" si="51"/>
        <v>0</v>
      </c>
      <c r="J130" s="18">
        <f t="shared" si="52"/>
        <v>0</v>
      </c>
      <c r="K130" s="18">
        <f t="shared" si="57"/>
        <v>0</v>
      </c>
      <c r="L130" s="19">
        <f t="shared" si="58"/>
        <v>0</v>
      </c>
      <c r="M130" s="1"/>
      <c r="N130" s="8"/>
      <c r="O130" s="1"/>
      <c r="R130" s="10">
        <f t="shared" si="44"/>
        <v>0</v>
      </c>
      <c r="S130" s="10">
        <f t="shared" si="59"/>
        <v>0</v>
      </c>
      <c r="U130" s="12">
        <f t="shared" si="48"/>
        <v>0</v>
      </c>
      <c r="V130" s="12">
        <f t="shared" si="60"/>
        <v>0</v>
      </c>
      <c r="Y130" s="10">
        <f t="shared" si="53"/>
        <v>246</v>
      </c>
      <c r="Z130" s="10">
        <f t="shared" si="54"/>
        <v>0.99751452630528947</v>
      </c>
      <c r="AA130" s="10">
        <f t="shared" si="55"/>
        <v>0.54216351623431147</v>
      </c>
      <c r="AB130" s="10">
        <f t="shared" si="56"/>
        <v>183.74708378556062</v>
      </c>
    </row>
    <row r="131" spans="1:28" x14ac:dyDescent="0.25">
      <c r="A131" s="14"/>
      <c r="B131" s="14"/>
      <c r="C131" s="14"/>
      <c r="D131" s="14"/>
      <c r="E131" s="14"/>
      <c r="F131" s="14"/>
      <c r="G131" s="14"/>
      <c r="H131" s="25">
        <f t="shared" si="50"/>
        <v>116</v>
      </c>
      <c r="I131" s="18">
        <f t="shared" si="51"/>
        <v>0</v>
      </c>
      <c r="J131" s="18">
        <f t="shared" si="52"/>
        <v>0</v>
      </c>
      <c r="K131" s="18">
        <f t="shared" si="57"/>
        <v>0</v>
      </c>
      <c r="L131" s="19">
        <f t="shared" si="58"/>
        <v>0</v>
      </c>
      <c r="M131" s="1"/>
      <c r="N131" s="8"/>
      <c r="O131" s="1"/>
      <c r="R131" s="10">
        <f t="shared" si="44"/>
        <v>0</v>
      </c>
      <c r="S131" s="10">
        <f t="shared" si="59"/>
        <v>0</v>
      </c>
      <c r="U131" s="12">
        <f t="shared" si="48"/>
        <v>0</v>
      </c>
      <c r="V131" s="12">
        <f t="shared" si="60"/>
        <v>0</v>
      </c>
      <c r="Y131" s="10">
        <f t="shared" si="53"/>
        <v>245</v>
      </c>
      <c r="Z131" s="10">
        <f t="shared" si="54"/>
        <v>0.99751452630528947</v>
      </c>
      <c r="AA131" s="10">
        <f t="shared" si="55"/>
        <v>0.54351440699559517</v>
      </c>
      <c r="AB131" s="10">
        <f t="shared" si="56"/>
        <v>183.20492026932635</v>
      </c>
    </row>
    <row r="132" spans="1:28" x14ac:dyDescent="0.25">
      <c r="A132" s="14"/>
      <c r="B132" s="14"/>
      <c r="C132" s="14"/>
      <c r="D132" s="14"/>
      <c r="E132" s="14"/>
      <c r="F132" s="14"/>
      <c r="G132" s="14"/>
      <c r="H132" s="25">
        <f t="shared" si="50"/>
        <v>117</v>
      </c>
      <c r="I132" s="18">
        <f t="shared" si="51"/>
        <v>0</v>
      </c>
      <c r="J132" s="18">
        <f t="shared" si="52"/>
        <v>0</v>
      </c>
      <c r="K132" s="18">
        <f t="shared" si="57"/>
        <v>0</v>
      </c>
      <c r="L132" s="19">
        <f t="shared" si="58"/>
        <v>0</v>
      </c>
      <c r="M132" s="1"/>
      <c r="N132" s="8"/>
      <c r="O132" s="1"/>
      <c r="R132" s="10">
        <f t="shared" si="44"/>
        <v>0</v>
      </c>
      <c r="S132" s="10">
        <f t="shared" si="59"/>
        <v>0</v>
      </c>
      <c r="U132" s="12">
        <f t="shared" si="48"/>
        <v>0</v>
      </c>
      <c r="V132" s="12">
        <f t="shared" si="60"/>
        <v>0</v>
      </c>
      <c r="Y132" s="10">
        <f t="shared" si="53"/>
        <v>244</v>
      </c>
      <c r="Z132" s="10">
        <f t="shared" si="54"/>
        <v>0.99751452630528947</v>
      </c>
      <c r="AA132" s="10">
        <f t="shared" si="55"/>
        <v>0.54486866372635911</v>
      </c>
      <c r="AB132" s="10">
        <f t="shared" si="56"/>
        <v>182.66140586233078</v>
      </c>
    </row>
    <row r="133" spans="1:28" x14ac:dyDescent="0.25">
      <c r="A133" s="14"/>
      <c r="B133" s="14"/>
      <c r="C133" s="14"/>
      <c r="D133" s="14"/>
      <c r="E133" s="14"/>
      <c r="F133" s="14"/>
      <c r="G133" s="14"/>
      <c r="H133" s="25">
        <f t="shared" si="50"/>
        <v>118</v>
      </c>
      <c r="I133" s="18">
        <f t="shared" si="51"/>
        <v>0</v>
      </c>
      <c r="J133" s="18">
        <f t="shared" si="52"/>
        <v>0</v>
      </c>
      <c r="K133" s="18">
        <f t="shared" si="57"/>
        <v>0</v>
      </c>
      <c r="L133" s="19">
        <f t="shared" si="58"/>
        <v>0</v>
      </c>
      <c r="M133" s="1"/>
      <c r="N133" s="8"/>
      <c r="O133" s="1"/>
      <c r="R133" s="10">
        <f t="shared" si="44"/>
        <v>0</v>
      </c>
      <c r="S133" s="10">
        <f t="shared" si="59"/>
        <v>0</v>
      </c>
      <c r="U133" s="12">
        <f t="shared" si="48"/>
        <v>0</v>
      </c>
      <c r="V133" s="12">
        <f t="shared" si="60"/>
        <v>0</v>
      </c>
      <c r="Y133" s="10">
        <f t="shared" si="53"/>
        <v>243</v>
      </c>
      <c r="Z133" s="10">
        <f t="shared" si="54"/>
        <v>0.99751452630528947</v>
      </c>
      <c r="AA133" s="10">
        <f t="shared" si="55"/>
        <v>0.54622629481347729</v>
      </c>
      <c r="AB133" s="10">
        <f t="shared" si="56"/>
        <v>182.11653719860442</v>
      </c>
    </row>
    <row r="134" spans="1:28" x14ac:dyDescent="0.25">
      <c r="A134" s="14"/>
      <c r="B134" s="14"/>
      <c r="C134" s="14"/>
      <c r="D134" s="14"/>
      <c r="E134" s="14"/>
      <c r="F134" s="14"/>
      <c r="G134" s="14"/>
      <c r="H134" s="25">
        <f t="shared" si="50"/>
        <v>119</v>
      </c>
      <c r="I134" s="18">
        <f t="shared" si="51"/>
        <v>0</v>
      </c>
      <c r="J134" s="18">
        <f t="shared" si="52"/>
        <v>0</v>
      </c>
      <c r="K134" s="18">
        <f t="shared" si="57"/>
        <v>0</v>
      </c>
      <c r="L134" s="19">
        <f t="shared" si="58"/>
        <v>0</v>
      </c>
      <c r="M134" s="1"/>
      <c r="N134" s="8"/>
      <c r="O134" s="1"/>
      <c r="R134" s="10">
        <f t="shared" si="44"/>
        <v>0</v>
      </c>
      <c r="S134" s="10">
        <f t="shared" si="59"/>
        <v>0</v>
      </c>
      <c r="U134" s="12">
        <f t="shared" si="48"/>
        <v>0</v>
      </c>
      <c r="V134" s="12">
        <f t="shared" si="60"/>
        <v>0</v>
      </c>
      <c r="Y134" s="10">
        <f t="shared" si="53"/>
        <v>242</v>
      </c>
      <c r="Z134" s="10">
        <f t="shared" si="54"/>
        <v>0.99751452630528947</v>
      </c>
      <c r="AA134" s="10">
        <f t="shared" si="55"/>
        <v>0.54758730866472072</v>
      </c>
      <c r="AB134" s="10">
        <f t="shared" si="56"/>
        <v>181.57031090379101</v>
      </c>
    </row>
    <row r="135" spans="1:28" x14ac:dyDescent="0.25">
      <c r="A135" s="14"/>
      <c r="B135" s="14"/>
      <c r="C135" s="14"/>
      <c r="D135" s="14"/>
      <c r="E135" s="14"/>
      <c r="F135" s="14"/>
      <c r="G135" s="14"/>
      <c r="H135" s="26">
        <f t="shared" si="50"/>
        <v>120</v>
      </c>
      <c r="I135" s="27">
        <f t="shared" si="51"/>
        <v>0</v>
      </c>
      <c r="J135" s="27">
        <f t="shared" si="52"/>
        <v>0</v>
      </c>
      <c r="K135" s="27">
        <f t="shared" si="57"/>
        <v>0</v>
      </c>
      <c r="L135" s="28">
        <f t="shared" si="58"/>
        <v>0</v>
      </c>
      <c r="M135" s="1"/>
      <c r="N135" s="9"/>
      <c r="O135" s="1"/>
      <c r="R135" s="10">
        <f t="shared" si="44"/>
        <v>0</v>
      </c>
      <c r="S135" s="10">
        <f t="shared" si="59"/>
        <v>0</v>
      </c>
      <c r="U135" s="12">
        <f t="shared" si="48"/>
        <v>0</v>
      </c>
      <c r="V135" s="12">
        <f t="shared" si="60"/>
        <v>0</v>
      </c>
      <c r="Y135" s="10">
        <f t="shared" si="53"/>
        <v>241</v>
      </c>
      <c r="Z135" s="10">
        <f>1/(1+$G$6)</f>
        <v>0.99751452630528947</v>
      </c>
      <c r="AA135" s="10">
        <f>POWER(Z135,Y135)</f>
        <v>0.54895171370881024</v>
      </c>
      <c r="AB135" s="10">
        <f t="shared" si="56"/>
        <v>181.02272359512631</v>
      </c>
    </row>
    <row r="136" spans="1:28" x14ac:dyDescent="0.25">
      <c r="A136" s="14"/>
      <c r="B136" s="14"/>
      <c r="C136" s="14"/>
      <c r="D136" s="14"/>
      <c r="E136" s="14"/>
      <c r="F136" s="14"/>
      <c r="G136" s="14"/>
      <c r="H136" s="22">
        <f t="shared" si="50"/>
        <v>121</v>
      </c>
      <c r="I136" s="23">
        <f t="shared" si="51"/>
        <v>0</v>
      </c>
      <c r="J136" s="23">
        <f t="shared" si="52"/>
        <v>0</v>
      </c>
      <c r="K136" s="23">
        <f t="shared" si="57"/>
        <v>0</v>
      </c>
      <c r="L136" s="24">
        <f t="shared" si="58"/>
        <v>0</v>
      </c>
      <c r="M136" s="1"/>
      <c r="N136" s="7"/>
      <c r="O136" s="1"/>
      <c r="R136" s="10">
        <f t="shared" si="44"/>
        <v>0</v>
      </c>
      <c r="S136" s="10">
        <f t="shared" si="59"/>
        <v>0</v>
      </c>
      <c r="U136" s="12">
        <f t="shared" si="48"/>
        <v>0</v>
      </c>
      <c r="V136" s="12">
        <f t="shared" si="60"/>
        <v>0</v>
      </c>
      <c r="Y136" s="10">
        <f t="shared" si="53"/>
        <v>240</v>
      </c>
      <c r="Z136" s="10">
        <f t="shared" si="54"/>
        <v>0.99751452630528947</v>
      </c>
      <c r="AA136" s="10">
        <f t="shared" si="55"/>
        <v>0.550319518395468</v>
      </c>
      <c r="AB136" s="10">
        <f>(1-AA136)/$G$6</f>
        <v>180.47377188141752</v>
      </c>
    </row>
    <row r="137" spans="1:28" x14ac:dyDescent="0.25">
      <c r="A137" s="14"/>
      <c r="B137" s="14"/>
      <c r="C137" s="14"/>
      <c r="D137" s="14"/>
      <c r="E137" s="14"/>
      <c r="F137" s="14"/>
      <c r="G137" s="14"/>
      <c r="H137" s="25">
        <f t="shared" si="50"/>
        <v>122</v>
      </c>
      <c r="I137" s="18">
        <f t="shared" si="51"/>
        <v>0</v>
      </c>
      <c r="J137" s="18">
        <f t="shared" si="52"/>
        <v>0</v>
      </c>
      <c r="K137" s="18">
        <f t="shared" si="57"/>
        <v>0</v>
      </c>
      <c r="L137" s="19">
        <f t="shared" si="58"/>
        <v>0</v>
      </c>
      <c r="M137" s="1"/>
      <c r="N137" s="8"/>
      <c r="O137" s="1"/>
      <c r="R137" s="10">
        <f t="shared" si="44"/>
        <v>0</v>
      </c>
      <c r="S137" s="10">
        <f t="shared" si="59"/>
        <v>0</v>
      </c>
      <c r="U137" s="12">
        <f t="shared" si="48"/>
        <v>0</v>
      </c>
      <c r="V137" s="12">
        <f t="shared" si="60"/>
        <v>0</v>
      </c>
      <c r="Y137" s="10">
        <f t="shared" si="53"/>
        <v>239</v>
      </c>
      <c r="Z137" s="10">
        <f t="shared" si="54"/>
        <v>0.99751452630528947</v>
      </c>
      <c r="AA137" s="10">
        <f t="shared" si="55"/>
        <v>0.55169073119546996</v>
      </c>
      <c r="AB137" s="10">
        <f t="shared" si="56"/>
        <v>179.92345236302208</v>
      </c>
    </row>
    <row r="138" spans="1:28" x14ac:dyDescent="0.25">
      <c r="A138" s="14"/>
      <c r="B138" s="14"/>
      <c r="C138" s="14"/>
      <c r="D138" s="14"/>
      <c r="E138" s="14"/>
      <c r="F138" s="14"/>
      <c r="G138" s="14"/>
      <c r="H138" s="25">
        <f t="shared" si="50"/>
        <v>123</v>
      </c>
      <c r="I138" s="18">
        <f t="shared" si="51"/>
        <v>0</v>
      </c>
      <c r="J138" s="18">
        <f t="shared" si="52"/>
        <v>0</v>
      </c>
      <c r="K138" s="18">
        <f t="shared" si="57"/>
        <v>0</v>
      </c>
      <c r="L138" s="19">
        <f t="shared" si="58"/>
        <v>0</v>
      </c>
      <c r="M138" s="1"/>
      <c r="N138" s="8"/>
      <c r="O138" s="1"/>
      <c r="R138" s="10">
        <f t="shared" si="44"/>
        <v>0</v>
      </c>
      <c r="S138" s="10">
        <f t="shared" si="59"/>
        <v>0</v>
      </c>
      <c r="U138" s="12">
        <f t="shared" si="48"/>
        <v>0</v>
      </c>
      <c r="V138" s="12">
        <f t="shared" si="60"/>
        <v>0</v>
      </c>
      <c r="Y138" s="10">
        <f t="shared" si="53"/>
        <v>238</v>
      </c>
      <c r="Z138" s="10">
        <f t="shared" si="54"/>
        <v>0.99751452630528947</v>
      </c>
      <c r="AA138" s="10">
        <f t="shared" si="55"/>
        <v>0.55306536060069855</v>
      </c>
      <c r="AB138" s="10">
        <f t="shared" si="56"/>
        <v>179.37176163182667</v>
      </c>
    </row>
    <row r="139" spans="1:28" x14ac:dyDescent="0.25">
      <c r="A139" s="14"/>
      <c r="B139" s="14"/>
      <c r="C139" s="14"/>
      <c r="D139" s="14"/>
      <c r="E139" s="14"/>
      <c r="F139" s="14"/>
      <c r="G139" s="14"/>
      <c r="H139" s="25">
        <f t="shared" si="50"/>
        <v>124</v>
      </c>
      <c r="I139" s="18">
        <f t="shared" si="51"/>
        <v>0</v>
      </c>
      <c r="J139" s="18">
        <f t="shared" si="52"/>
        <v>0</v>
      </c>
      <c r="K139" s="18">
        <f t="shared" si="57"/>
        <v>0</v>
      </c>
      <c r="L139" s="19">
        <f t="shared" si="58"/>
        <v>0</v>
      </c>
      <c r="M139" s="1"/>
      <c r="N139" s="8"/>
      <c r="O139" s="1"/>
      <c r="R139" s="10">
        <f t="shared" si="44"/>
        <v>0</v>
      </c>
      <c r="S139" s="10">
        <f t="shared" si="59"/>
        <v>0</v>
      </c>
      <c r="U139" s="12">
        <f t="shared" si="48"/>
        <v>0</v>
      </c>
      <c r="V139" s="12">
        <f t="shared" si="60"/>
        <v>0</v>
      </c>
      <c r="Y139" s="10">
        <f t="shared" si="53"/>
        <v>237</v>
      </c>
      <c r="Z139" s="10">
        <f t="shared" si="54"/>
        <v>0.99751452630528947</v>
      </c>
      <c r="AA139" s="10">
        <f t="shared" si="55"/>
        <v>0.55444341512419515</v>
      </c>
      <c r="AB139" s="10">
        <f t="shared" si="56"/>
        <v>178.81869627122603</v>
      </c>
    </row>
    <row r="140" spans="1:28" x14ac:dyDescent="0.25">
      <c r="A140" s="14"/>
      <c r="B140" s="14"/>
      <c r="C140" s="14"/>
      <c r="D140" s="14"/>
      <c r="E140" s="14"/>
      <c r="F140" s="14"/>
      <c r="G140" s="14"/>
      <c r="H140" s="25">
        <f t="shared" si="50"/>
        <v>125</v>
      </c>
      <c r="I140" s="18">
        <f t="shared" si="51"/>
        <v>0</v>
      </c>
      <c r="J140" s="18">
        <f t="shared" si="52"/>
        <v>0</v>
      </c>
      <c r="K140" s="18">
        <f t="shared" si="57"/>
        <v>0</v>
      </c>
      <c r="L140" s="19">
        <f t="shared" si="58"/>
        <v>0</v>
      </c>
      <c r="M140" s="1"/>
      <c r="N140" s="8"/>
      <c r="O140" s="1"/>
      <c r="R140" s="10">
        <f t="shared" si="44"/>
        <v>0</v>
      </c>
      <c r="S140" s="10">
        <f t="shared" si="59"/>
        <v>0</v>
      </c>
      <c r="U140" s="12">
        <f t="shared" si="48"/>
        <v>0</v>
      </c>
      <c r="V140" s="12">
        <f t="shared" si="60"/>
        <v>0</v>
      </c>
      <c r="Y140" s="10">
        <f t="shared" si="53"/>
        <v>236</v>
      </c>
      <c r="Z140" s="10">
        <f t="shared" si="54"/>
        <v>0.99751452630528947</v>
      </c>
      <c r="AA140" s="10">
        <f t="shared" si="55"/>
        <v>0.55582490330021295</v>
      </c>
      <c r="AB140" s="10">
        <f t="shared" si="56"/>
        <v>178.26425285610182</v>
      </c>
    </row>
    <row r="141" spans="1:28" x14ac:dyDescent="0.25">
      <c r="A141" s="14"/>
      <c r="B141" s="14"/>
      <c r="C141" s="14"/>
      <c r="D141" s="14"/>
      <c r="E141" s="14"/>
      <c r="F141" s="14"/>
      <c r="G141" s="14"/>
      <c r="H141" s="25">
        <f t="shared" si="50"/>
        <v>126</v>
      </c>
      <c r="I141" s="18">
        <f t="shared" si="51"/>
        <v>0</v>
      </c>
      <c r="J141" s="18">
        <f t="shared" si="52"/>
        <v>0</v>
      </c>
      <c r="K141" s="18">
        <f t="shared" si="57"/>
        <v>0</v>
      </c>
      <c r="L141" s="19">
        <f t="shared" si="58"/>
        <v>0</v>
      </c>
      <c r="M141" s="1"/>
      <c r="N141" s="8"/>
      <c r="O141" s="1"/>
      <c r="R141" s="10">
        <f t="shared" si="44"/>
        <v>0</v>
      </c>
      <c r="S141" s="10">
        <f t="shared" si="59"/>
        <v>0</v>
      </c>
      <c r="U141" s="12">
        <f t="shared" si="48"/>
        <v>0</v>
      </c>
      <c r="V141" s="12">
        <f t="shared" si="60"/>
        <v>0</v>
      </c>
      <c r="Y141" s="10">
        <f t="shared" si="53"/>
        <v>235</v>
      </c>
      <c r="Z141" s="10">
        <f t="shared" si="54"/>
        <v>0.99751452630528947</v>
      </c>
      <c r="AA141" s="10">
        <f t="shared" si="55"/>
        <v>0.55720983368426913</v>
      </c>
      <c r="AB141" s="10">
        <f t="shared" si="56"/>
        <v>177.70842795280169</v>
      </c>
    </row>
    <row r="142" spans="1:28" x14ac:dyDescent="0.25">
      <c r="A142" s="14"/>
      <c r="B142" s="14"/>
      <c r="C142" s="14"/>
      <c r="D142" s="14"/>
      <c r="E142" s="14"/>
      <c r="F142" s="14"/>
      <c r="G142" s="14"/>
      <c r="H142" s="25">
        <f t="shared" si="50"/>
        <v>127</v>
      </c>
      <c r="I142" s="18">
        <f t="shared" si="51"/>
        <v>0</v>
      </c>
      <c r="J142" s="18">
        <f t="shared" si="52"/>
        <v>0</v>
      </c>
      <c r="K142" s="18">
        <f t="shared" si="57"/>
        <v>0</v>
      </c>
      <c r="L142" s="19">
        <f t="shared" si="58"/>
        <v>0</v>
      </c>
      <c r="M142" s="1"/>
      <c r="N142" s="8"/>
      <c r="O142" s="1"/>
      <c r="R142" s="10">
        <f t="shared" si="44"/>
        <v>0</v>
      </c>
      <c r="S142" s="10">
        <f t="shared" si="59"/>
        <v>0</v>
      </c>
      <c r="U142" s="12">
        <f t="shared" si="48"/>
        <v>0</v>
      </c>
      <c r="V142" s="12">
        <f t="shared" si="60"/>
        <v>0</v>
      </c>
      <c r="Y142" s="10">
        <f t="shared" si="53"/>
        <v>234</v>
      </c>
      <c r="Z142" s="10">
        <f t="shared" si="54"/>
        <v>0.99751452630528947</v>
      </c>
      <c r="AA142" s="10">
        <f t="shared" si="55"/>
        <v>0.55859821485319905</v>
      </c>
      <c r="AB142" s="10">
        <f t="shared" si="56"/>
        <v>177.15121811911743</v>
      </c>
    </row>
    <row r="143" spans="1:28" x14ac:dyDescent="0.25">
      <c r="A143" s="14"/>
      <c r="B143" s="14"/>
      <c r="C143" s="14"/>
      <c r="D143" s="14"/>
      <c r="E143" s="14"/>
      <c r="F143" s="14"/>
      <c r="G143" s="14"/>
      <c r="H143" s="25">
        <f t="shared" si="50"/>
        <v>128</v>
      </c>
      <c r="I143" s="18">
        <f t="shared" si="51"/>
        <v>0</v>
      </c>
      <c r="J143" s="18">
        <f t="shared" si="52"/>
        <v>0</v>
      </c>
      <c r="K143" s="18">
        <f t="shared" si="57"/>
        <v>0</v>
      </c>
      <c r="L143" s="19">
        <f t="shared" si="58"/>
        <v>0</v>
      </c>
      <c r="M143" s="1"/>
      <c r="N143" s="8"/>
      <c r="O143" s="1"/>
      <c r="R143" s="10">
        <f t="shared" ref="R143:R206" si="61">IF(N143="",0,MIN(N143,I142))</f>
        <v>0</v>
      </c>
      <c r="S143" s="10">
        <f t="shared" si="59"/>
        <v>0</v>
      </c>
      <c r="U143" s="12">
        <f t="shared" si="48"/>
        <v>0</v>
      </c>
      <c r="V143" s="12">
        <f t="shared" si="60"/>
        <v>0</v>
      </c>
      <c r="Y143" s="10">
        <f t="shared" si="53"/>
        <v>233</v>
      </c>
      <c r="Z143" s="10">
        <f t="shared" si="54"/>
        <v>0.99751452630528947</v>
      </c>
      <c r="AA143" s="10">
        <f t="shared" si="55"/>
        <v>0.55999005540520819</v>
      </c>
      <c r="AB143" s="10">
        <f t="shared" si="56"/>
        <v>176.59261990426427</v>
      </c>
    </row>
    <row r="144" spans="1:28" x14ac:dyDescent="0.25">
      <c r="A144" s="14"/>
      <c r="B144" s="14"/>
      <c r="C144" s="14"/>
      <c r="D144" s="14"/>
      <c r="E144" s="14"/>
      <c r="F144" s="14"/>
      <c r="G144" s="14"/>
      <c r="H144" s="25">
        <f t="shared" si="50"/>
        <v>129</v>
      </c>
      <c r="I144" s="18">
        <f t="shared" si="51"/>
        <v>0</v>
      </c>
      <c r="J144" s="18">
        <f t="shared" si="52"/>
        <v>0</v>
      </c>
      <c r="K144" s="18">
        <f t="shared" si="57"/>
        <v>0</v>
      </c>
      <c r="L144" s="19">
        <f t="shared" si="58"/>
        <v>0</v>
      </c>
      <c r="M144" s="1"/>
      <c r="N144" s="8"/>
      <c r="O144" s="1"/>
      <c r="R144" s="10">
        <f t="shared" si="61"/>
        <v>0</v>
      </c>
      <c r="S144" s="10">
        <f t="shared" si="59"/>
        <v>0</v>
      </c>
      <c r="U144" s="12">
        <f t="shared" si="48"/>
        <v>0</v>
      </c>
      <c r="V144" s="12">
        <f t="shared" si="60"/>
        <v>0</v>
      </c>
      <c r="Y144" s="10">
        <f t="shared" si="53"/>
        <v>232</v>
      </c>
      <c r="Z144" s="10">
        <f t="shared" si="54"/>
        <v>0.99751452630528947</v>
      </c>
      <c r="AA144" s="10">
        <f t="shared" si="55"/>
        <v>0.56138536395992611</v>
      </c>
      <c r="AB144" s="10">
        <f t="shared" si="56"/>
        <v>176.03262984885907</v>
      </c>
    </row>
    <row r="145" spans="1:28" x14ac:dyDescent="0.25">
      <c r="A145" s="14"/>
      <c r="B145" s="14"/>
      <c r="C145" s="14"/>
      <c r="D145" s="14"/>
      <c r="E145" s="14"/>
      <c r="F145" s="14"/>
      <c r="G145" s="14"/>
      <c r="H145" s="25">
        <f t="shared" si="50"/>
        <v>130</v>
      </c>
      <c r="I145" s="18">
        <f t="shared" si="51"/>
        <v>0</v>
      </c>
      <c r="J145" s="18">
        <f t="shared" si="52"/>
        <v>0</v>
      </c>
      <c r="K145" s="18">
        <f t="shared" si="57"/>
        <v>0</v>
      </c>
      <c r="L145" s="19">
        <f t="shared" si="58"/>
        <v>0</v>
      </c>
      <c r="M145" s="1"/>
      <c r="N145" s="8"/>
      <c r="O145" s="1"/>
      <c r="R145" s="10">
        <f t="shared" si="61"/>
        <v>0</v>
      </c>
      <c r="S145" s="10">
        <f t="shared" si="59"/>
        <v>0</v>
      </c>
      <c r="U145" s="12">
        <f t="shared" ref="U145:U208" si="62">IF($AB145&gt;0,IF((I144-R145)&gt;I144/$AB145,I144/$AB145,IF(AND((I144-R145)&lt;I144/$AB145,(I144-R145)&gt;0),(I144-R145)+K145,0)),0)</f>
        <v>0</v>
      </c>
      <c r="V145" s="12">
        <f t="shared" si="60"/>
        <v>0</v>
      </c>
      <c r="Y145" s="10">
        <f t="shared" si="53"/>
        <v>231</v>
      </c>
      <c r="Z145" s="10">
        <f t="shared" si="54"/>
        <v>0.99751452630528947</v>
      </c>
      <c r="AA145" s="10">
        <f t="shared" si="55"/>
        <v>0.56278414915845953</v>
      </c>
      <c r="AB145" s="10">
        <f t="shared" si="56"/>
        <v>175.47124448489919</v>
      </c>
    </row>
    <row r="146" spans="1:28" x14ac:dyDescent="0.25">
      <c r="A146" s="14"/>
      <c r="B146" s="14"/>
      <c r="C146" s="14"/>
      <c r="D146" s="14"/>
      <c r="E146" s="14"/>
      <c r="F146" s="14"/>
      <c r="G146" s="14"/>
      <c r="H146" s="25">
        <f t="shared" ref="H146:H209" si="63">H145+1</f>
        <v>131</v>
      </c>
      <c r="I146" s="18">
        <f t="shared" ref="I146:I209" si="64">MAX(I145*(1+$G$6)-J146-R146,0)</f>
        <v>0</v>
      </c>
      <c r="J146" s="18">
        <f t="shared" ref="J146:J209" si="65">IF($T$9=2,U146,V146)</f>
        <v>0</v>
      </c>
      <c r="K146" s="18">
        <f t="shared" si="57"/>
        <v>0</v>
      </c>
      <c r="L146" s="19">
        <f t="shared" si="58"/>
        <v>0</v>
      </c>
      <c r="M146" s="1"/>
      <c r="N146" s="8"/>
      <c r="O146" s="1"/>
      <c r="R146" s="10">
        <f t="shared" si="61"/>
        <v>0</v>
      </c>
      <c r="S146" s="10">
        <f t="shared" si="59"/>
        <v>0</v>
      </c>
      <c r="U146" s="12">
        <f t="shared" si="62"/>
        <v>0</v>
      </c>
      <c r="V146" s="12">
        <f t="shared" si="60"/>
        <v>0</v>
      </c>
      <c r="Y146" s="10">
        <f t="shared" ref="Y146:Y209" si="66">MAX(Y145-1,0)</f>
        <v>230</v>
      </c>
      <c r="Z146" s="10">
        <f t="shared" ref="Z146:Z209" si="67">1/(1+$G$6)</f>
        <v>0.99751452630528947</v>
      </c>
      <c r="AA146" s="10">
        <f t="shared" ref="AA146:AA209" si="68">POWER(Z146,Y146)</f>
        <v>0.56418641966344596</v>
      </c>
      <c r="AB146" s="10">
        <f t="shared" ref="AB146:AB209" si="69">(1-AA146)/$G$6</f>
        <v>174.90846033574076</v>
      </c>
    </row>
    <row r="147" spans="1:28" x14ac:dyDescent="0.25">
      <c r="A147" s="14"/>
      <c r="B147" s="14"/>
      <c r="C147" s="14"/>
      <c r="D147" s="14"/>
      <c r="E147" s="14"/>
      <c r="F147" s="14"/>
      <c r="G147" s="14"/>
      <c r="H147" s="26">
        <f t="shared" si="63"/>
        <v>132</v>
      </c>
      <c r="I147" s="27">
        <f t="shared" si="64"/>
        <v>0</v>
      </c>
      <c r="J147" s="27">
        <f t="shared" si="65"/>
        <v>0</v>
      </c>
      <c r="K147" s="27">
        <f t="shared" si="57"/>
        <v>0</v>
      </c>
      <c r="L147" s="28">
        <f t="shared" si="58"/>
        <v>0</v>
      </c>
      <c r="M147" s="1"/>
      <c r="N147" s="9"/>
      <c r="O147" s="1"/>
      <c r="R147" s="10">
        <f t="shared" si="61"/>
        <v>0</v>
      </c>
      <c r="S147" s="10">
        <f t="shared" si="59"/>
        <v>0</v>
      </c>
      <c r="U147" s="12">
        <f t="shared" si="62"/>
        <v>0</v>
      </c>
      <c r="V147" s="12">
        <f t="shared" si="60"/>
        <v>0</v>
      </c>
      <c r="Y147" s="10">
        <f t="shared" si="66"/>
        <v>229</v>
      </c>
      <c r="Z147" s="10">
        <f t="shared" si="67"/>
        <v>0.99751452630528947</v>
      </c>
      <c r="AA147" s="10">
        <f t="shared" si="68"/>
        <v>0.56559218415910717</v>
      </c>
      <c r="AB147" s="10">
        <f t="shared" si="69"/>
        <v>174.34427391607738</v>
      </c>
    </row>
    <row r="148" spans="1:28" x14ac:dyDescent="0.25">
      <c r="A148" s="14"/>
      <c r="B148" s="14"/>
      <c r="C148" s="14"/>
      <c r="D148" s="14"/>
      <c r="E148" s="14"/>
      <c r="F148" s="14"/>
      <c r="G148" s="14"/>
      <c r="H148" s="22">
        <f t="shared" si="63"/>
        <v>133</v>
      </c>
      <c r="I148" s="23">
        <f t="shared" si="64"/>
        <v>0</v>
      </c>
      <c r="J148" s="23">
        <f t="shared" si="65"/>
        <v>0</v>
      </c>
      <c r="K148" s="23">
        <f t="shared" si="57"/>
        <v>0</v>
      </c>
      <c r="L148" s="24">
        <f t="shared" si="58"/>
        <v>0</v>
      </c>
      <c r="M148" s="1"/>
      <c r="N148" s="7"/>
      <c r="O148" s="1"/>
      <c r="R148" s="10">
        <f t="shared" si="61"/>
        <v>0</v>
      </c>
      <c r="S148" s="10">
        <f t="shared" si="59"/>
        <v>0</v>
      </c>
      <c r="U148" s="12">
        <f t="shared" si="62"/>
        <v>0</v>
      </c>
      <c r="V148" s="12">
        <f t="shared" si="60"/>
        <v>0</v>
      </c>
      <c r="Y148" s="10">
        <f t="shared" si="66"/>
        <v>228</v>
      </c>
      <c r="Z148" s="10">
        <f t="shared" si="67"/>
        <v>0.99751452630528947</v>
      </c>
      <c r="AA148" s="10">
        <f t="shared" si="68"/>
        <v>0.56700145135130364</v>
      </c>
      <c r="AB148" s="10">
        <f t="shared" si="69"/>
        <v>173.77868173191825</v>
      </c>
    </row>
    <row r="149" spans="1:28" x14ac:dyDescent="0.25">
      <c r="A149" s="14"/>
      <c r="B149" s="14"/>
      <c r="C149" s="14"/>
      <c r="D149" s="14"/>
      <c r="E149" s="14"/>
      <c r="F149" s="14"/>
      <c r="G149" s="14"/>
      <c r="H149" s="25">
        <f t="shared" si="63"/>
        <v>134</v>
      </c>
      <c r="I149" s="18">
        <f t="shared" si="64"/>
        <v>0</v>
      </c>
      <c r="J149" s="18">
        <f t="shared" si="65"/>
        <v>0</v>
      </c>
      <c r="K149" s="18">
        <f t="shared" si="57"/>
        <v>0</v>
      </c>
      <c r="L149" s="19">
        <f t="shared" si="58"/>
        <v>0</v>
      </c>
      <c r="M149" s="1"/>
      <c r="N149" s="8"/>
      <c r="O149" s="1"/>
      <c r="R149" s="10">
        <f t="shared" si="61"/>
        <v>0</v>
      </c>
      <c r="S149" s="10">
        <f t="shared" si="59"/>
        <v>0</v>
      </c>
      <c r="U149" s="12">
        <f t="shared" si="62"/>
        <v>0</v>
      </c>
      <c r="V149" s="12">
        <f t="shared" si="60"/>
        <v>0</v>
      </c>
      <c r="Y149" s="10">
        <f t="shared" si="66"/>
        <v>227</v>
      </c>
      <c r="Z149" s="10">
        <f t="shared" si="67"/>
        <v>0.99751452630528947</v>
      </c>
      <c r="AA149" s="10">
        <f t="shared" si="68"/>
        <v>0.56841422996758717</v>
      </c>
      <c r="AB149" s="10">
        <f t="shared" si="69"/>
        <v>173.21168028056701</v>
      </c>
    </row>
    <row r="150" spans="1:28" x14ac:dyDescent="0.25">
      <c r="A150" s="14"/>
      <c r="B150" s="14"/>
      <c r="C150" s="14"/>
      <c r="D150" s="14"/>
      <c r="E150" s="14"/>
      <c r="F150" s="14"/>
      <c r="G150" s="14"/>
      <c r="H150" s="25">
        <f t="shared" si="63"/>
        <v>135</v>
      </c>
      <c r="I150" s="18">
        <f t="shared" si="64"/>
        <v>0</v>
      </c>
      <c r="J150" s="18">
        <f t="shared" si="65"/>
        <v>0</v>
      </c>
      <c r="K150" s="18">
        <f t="shared" si="57"/>
        <v>0</v>
      </c>
      <c r="L150" s="19">
        <f t="shared" si="58"/>
        <v>0</v>
      </c>
      <c r="M150" s="1"/>
      <c r="N150" s="8"/>
      <c r="O150" s="1"/>
      <c r="R150" s="10">
        <f t="shared" si="61"/>
        <v>0</v>
      </c>
      <c r="S150" s="10">
        <f t="shared" si="59"/>
        <v>0</v>
      </c>
      <c r="U150" s="12">
        <f t="shared" si="62"/>
        <v>0</v>
      </c>
      <c r="V150" s="12">
        <f t="shared" si="60"/>
        <v>0</v>
      </c>
      <c r="Y150" s="10">
        <f t="shared" si="66"/>
        <v>226</v>
      </c>
      <c r="Z150" s="10">
        <f t="shared" si="67"/>
        <v>0.99751452630528947</v>
      </c>
      <c r="AA150" s="10">
        <f t="shared" si="68"/>
        <v>0.56983052875725626</v>
      </c>
      <c r="AB150" s="10">
        <f t="shared" si="69"/>
        <v>172.64326605059949</v>
      </c>
    </row>
    <row r="151" spans="1:28" x14ac:dyDescent="0.25">
      <c r="A151" s="14"/>
      <c r="B151" s="14"/>
      <c r="C151" s="14"/>
      <c r="D151" s="14"/>
      <c r="E151" s="14"/>
      <c r="F151" s="14"/>
      <c r="G151" s="14"/>
      <c r="H151" s="25">
        <f t="shared" si="63"/>
        <v>136</v>
      </c>
      <c r="I151" s="18">
        <f t="shared" si="64"/>
        <v>0</v>
      </c>
      <c r="J151" s="18">
        <f t="shared" si="65"/>
        <v>0</v>
      </c>
      <c r="K151" s="18">
        <f t="shared" si="57"/>
        <v>0</v>
      </c>
      <c r="L151" s="19">
        <f t="shared" si="58"/>
        <v>0</v>
      </c>
      <c r="M151" s="1"/>
      <c r="N151" s="8"/>
      <c r="O151" s="1"/>
      <c r="R151" s="10">
        <f t="shared" si="61"/>
        <v>0</v>
      </c>
      <c r="S151" s="10">
        <f t="shared" si="59"/>
        <v>0</v>
      </c>
      <c r="U151" s="12">
        <f t="shared" si="62"/>
        <v>0</v>
      </c>
      <c r="V151" s="12">
        <f t="shared" si="60"/>
        <v>0</v>
      </c>
      <c r="Y151" s="10">
        <f t="shared" si="66"/>
        <v>225</v>
      </c>
      <c r="Z151" s="10">
        <f t="shared" si="67"/>
        <v>0.99751452630528947</v>
      </c>
      <c r="AA151" s="10">
        <f t="shared" si="68"/>
        <v>0.57125035649140976</v>
      </c>
      <c r="AB151" s="10">
        <f t="shared" si="69"/>
        <v>172.07343552184224</v>
      </c>
    </row>
    <row r="152" spans="1:28" x14ac:dyDescent="0.25">
      <c r="A152" s="14"/>
      <c r="B152" s="14"/>
      <c r="C152" s="14"/>
      <c r="D152" s="14"/>
      <c r="E152" s="14"/>
      <c r="F152" s="14"/>
      <c r="G152" s="14"/>
      <c r="H152" s="25">
        <f t="shared" si="63"/>
        <v>137</v>
      </c>
      <c r="I152" s="18">
        <f t="shared" si="64"/>
        <v>0</v>
      </c>
      <c r="J152" s="18">
        <f t="shared" si="65"/>
        <v>0</v>
      </c>
      <c r="K152" s="18">
        <f t="shared" si="57"/>
        <v>0</v>
      </c>
      <c r="L152" s="19">
        <f t="shared" si="58"/>
        <v>0</v>
      </c>
      <c r="M152" s="1"/>
      <c r="N152" s="8"/>
      <c r="O152" s="1"/>
      <c r="R152" s="10">
        <f t="shared" si="61"/>
        <v>0</v>
      </c>
      <c r="S152" s="10">
        <f t="shared" si="59"/>
        <v>0</v>
      </c>
      <c r="U152" s="12">
        <f t="shared" si="62"/>
        <v>0</v>
      </c>
      <c r="V152" s="12">
        <f t="shared" si="60"/>
        <v>0</v>
      </c>
      <c r="Y152" s="10">
        <f t="shared" si="66"/>
        <v>224</v>
      </c>
      <c r="Z152" s="10">
        <f t="shared" si="67"/>
        <v>0.99751452630528947</v>
      </c>
      <c r="AA152" s="10">
        <f t="shared" si="68"/>
        <v>0.57267372196300081</v>
      </c>
      <c r="AB152" s="10">
        <f t="shared" si="69"/>
        <v>171.50218516535082</v>
      </c>
    </row>
    <row r="153" spans="1:28" x14ac:dyDescent="0.25">
      <c r="A153" s="14"/>
      <c r="B153" s="14"/>
      <c r="C153" s="14"/>
      <c r="D153" s="14"/>
      <c r="E153" s="14"/>
      <c r="F153" s="14"/>
      <c r="G153" s="14"/>
      <c r="H153" s="25">
        <f t="shared" si="63"/>
        <v>138</v>
      </c>
      <c r="I153" s="18">
        <f t="shared" si="64"/>
        <v>0</v>
      </c>
      <c r="J153" s="18">
        <f t="shared" si="65"/>
        <v>0</v>
      </c>
      <c r="K153" s="18">
        <f t="shared" si="57"/>
        <v>0</v>
      </c>
      <c r="L153" s="19">
        <f t="shared" si="58"/>
        <v>0</v>
      </c>
      <c r="M153" s="1"/>
      <c r="N153" s="8"/>
      <c r="O153" s="1"/>
      <c r="R153" s="10">
        <f t="shared" si="61"/>
        <v>0</v>
      </c>
      <c r="S153" s="10">
        <f t="shared" si="59"/>
        <v>0</v>
      </c>
      <c r="U153" s="12">
        <f t="shared" si="62"/>
        <v>0</v>
      </c>
      <c r="V153" s="12">
        <f t="shared" si="60"/>
        <v>0</v>
      </c>
      <c r="Y153" s="10">
        <f t="shared" si="66"/>
        <v>223</v>
      </c>
      <c r="Z153" s="10">
        <f t="shared" si="67"/>
        <v>0.99751452630528947</v>
      </c>
      <c r="AA153" s="10">
        <f t="shared" si="68"/>
        <v>0.57410063398689182</v>
      </c>
      <c r="AB153" s="10">
        <f t="shared" si="69"/>
        <v>170.9295114433879</v>
      </c>
    </row>
    <row r="154" spans="1:28" x14ac:dyDescent="0.25">
      <c r="A154" s="14"/>
      <c r="B154" s="14"/>
      <c r="C154" s="14"/>
      <c r="D154" s="14"/>
      <c r="E154" s="14"/>
      <c r="F154" s="14"/>
      <c r="G154" s="14"/>
      <c r="H154" s="25">
        <f t="shared" si="63"/>
        <v>139</v>
      </c>
      <c r="I154" s="18">
        <f t="shared" si="64"/>
        <v>0</v>
      </c>
      <c r="J154" s="18">
        <f t="shared" si="65"/>
        <v>0</v>
      </c>
      <c r="K154" s="18">
        <f t="shared" si="57"/>
        <v>0</v>
      </c>
      <c r="L154" s="19">
        <f t="shared" si="58"/>
        <v>0</v>
      </c>
      <c r="M154" s="1"/>
      <c r="N154" s="8"/>
      <c r="O154" s="1"/>
      <c r="R154" s="10">
        <f t="shared" si="61"/>
        <v>0</v>
      </c>
      <c r="S154" s="10">
        <f t="shared" si="59"/>
        <v>0</v>
      </c>
      <c r="U154" s="12">
        <f t="shared" si="62"/>
        <v>0</v>
      </c>
      <c r="V154" s="12">
        <f t="shared" si="60"/>
        <v>0</v>
      </c>
      <c r="Y154" s="10">
        <f t="shared" si="66"/>
        <v>222</v>
      </c>
      <c r="Z154" s="10">
        <f t="shared" si="67"/>
        <v>0.99751452630528947</v>
      </c>
      <c r="AA154" s="10">
        <f t="shared" si="68"/>
        <v>0.57553110139990904</v>
      </c>
      <c r="AB154" s="10">
        <f t="shared" si="69"/>
        <v>170.35541080940104</v>
      </c>
    </row>
    <row r="155" spans="1:28" x14ac:dyDescent="0.25">
      <c r="A155" s="14"/>
      <c r="B155" s="14"/>
      <c r="C155" s="14"/>
      <c r="D155" s="14"/>
      <c r="E155" s="14"/>
      <c r="F155" s="14"/>
      <c r="G155" s="14"/>
      <c r="H155" s="25">
        <f t="shared" si="63"/>
        <v>140</v>
      </c>
      <c r="I155" s="18">
        <f t="shared" si="64"/>
        <v>0</v>
      </c>
      <c r="J155" s="18">
        <f t="shared" si="65"/>
        <v>0</v>
      </c>
      <c r="K155" s="18">
        <f t="shared" si="57"/>
        <v>0</v>
      </c>
      <c r="L155" s="19">
        <f t="shared" si="58"/>
        <v>0</v>
      </c>
      <c r="M155" s="1"/>
      <c r="N155" s="8"/>
      <c r="O155" s="1"/>
      <c r="R155" s="10">
        <f t="shared" si="61"/>
        <v>0</v>
      </c>
      <c r="S155" s="10">
        <f t="shared" si="59"/>
        <v>0</v>
      </c>
      <c r="U155" s="12">
        <f t="shared" si="62"/>
        <v>0</v>
      </c>
      <c r="V155" s="12">
        <f t="shared" si="60"/>
        <v>0</v>
      </c>
      <c r="Y155" s="10">
        <f t="shared" si="66"/>
        <v>221</v>
      </c>
      <c r="Z155" s="10">
        <f t="shared" si="67"/>
        <v>0.99751452630528947</v>
      </c>
      <c r="AA155" s="10">
        <f t="shared" si="68"/>
        <v>0.57696513306089703</v>
      </c>
      <c r="AB155" s="10">
        <f t="shared" si="69"/>
        <v>169.77987970800118</v>
      </c>
    </row>
    <row r="156" spans="1:28" x14ac:dyDescent="0.25">
      <c r="A156" s="14"/>
      <c r="B156" s="14"/>
      <c r="C156" s="14"/>
      <c r="D156" s="14"/>
      <c r="E156" s="14"/>
      <c r="F156" s="14"/>
      <c r="G156" s="14"/>
      <c r="H156" s="25">
        <f t="shared" si="63"/>
        <v>141</v>
      </c>
      <c r="I156" s="18">
        <f t="shared" si="64"/>
        <v>0</v>
      </c>
      <c r="J156" s="18">
        <f t="shared" si="65"/>
        <v>0</v>
      </c>
      <c r="K156" s="18">
        <f t="shared" si="57"/>
        <v>0</v>
      </c>
      <c r="L156" s="19">
        <f t="shared" si="58"/>
        <v>0</v>
      </c>
      <c r="M156" s="1"/>
      <c r="N156" s="8"/>
      <c r="O156" s="1"/>
      <c r="R156" s="10">
        <f t="shared" si="61"/>
        <v>0</v>
      </c>
      <c r="S156" s="10">
        <f t="shared" si="59"/>
        <v>0</v>
      </c>
      <c r="U156" s="12">
        <f t="shared" si="62"/>
        <v>0</v>
      </c>
      <c r="V156" s="12">
        <f t="shared" si="60"/>
        <v>0</v>
      </c>
      <c r="Y156" s="10">
        <f t="shared" si="66"/>
        <v>220</v>
      </c>
      <c r="Z156" s="10">
        <f t="shared" si="67"/>
        <v>0.99751452630528947</v>
      </c>
      <c r="AA156" s="10">
        <f t="shared" si="68"/>
        <v>0.57840273785077378</v>
      </c>
      <c r="AB156" s="10">
        <f t="shared" si="69"/>
        <v>169.20291457494028</v>
      </c>
    </row>
    <row r="157" spans="1:28" x14ac:dyDescent="0.25">
      <c r="A157" s="14"/>
      <c r="B157" s="14"/>
      <c r="C157" s="14"/>
      <c r="D157" s="14"/>
      <c r="E157" s="14"/>
      <c r="F157" s="14"/>
      <c r="G157" s="14"/>
      <c r="H157" s="25">
        <f t="shared" si="63"/>
        <v>142</v>
      </c>
      <c r="I157" s="18">
        <f t="shared" si="64"/>
        <v>0</v>
      </c>
      <c r="J157" s="18">
        <f t="shared" si="65"/>
        <v>0</v>
      </c>
      <c r="K157" s="18">
        <f t="shared" si="57"/>
        <v>0</v>
      </c>
      <c r="L157" s="19">
        <f t="shared" si="58"/>
        <v>0</v>
      </c>
      <c r="M157" s="1"/>
      <c r="N157" s="8"/>
      <c r="O157" s="1"/>
      <c r="R157" s="10">
        <f t="shared" si="61"/>
        <v>0</v>
      </c>
      <c r="S157" s="10">
        <f t="shared" si="59"/>
        <v>0</v>
      </c>
      <c r="U157" s="12">
        <f t="shared" si="62"/>
        <v>0</v>
      </c>
      <c r="V157" s="12">
        <f t="shared" si="60"/>
        <v>0</v>
      </c>
      <c r="Y157" s="10">
        <f t="shared" si="66"/>
        <v>219</v>
      </c>
      <c r="Z157" s="10">
        <f t="shared" si="67"/>
        <v>0.99751452630528947</v>
      </c>
      <c r="AA157" s="10">
        <f t="shared" si="68"/>
        <v>0.57984392467258516</v>
      </c>
      <c r="AB157" s="10">
        <f t="shared" si="69"/>
        <v>168.62451183708956</v>
      </c>
    </row>
    <row r="158" spans="1:28" x14ac:dyDescent="0.25">
      <c r="A158" s="14"/>
      <c r="B158" s="14"/>
      <c r="C158" s="14"/>
      <c r="D158" s="14"/>
      <c r="E158" s="14"/>
      <c r="F158" s="14"/>
      <c r="G158" s="14"/>
      <c r="H158" s="25">
        <f t="shared" si="63"/>
        <v>143</v>
      </c>
      <c r="I158" s="18">
        <f t="shared" si="64"/>
        <v>0</v>
      </c>
      <c r="J158" s="18">
        <f t="shared" si="65"/>
        <v>0</v>
      </c>
      <c r="K158" s="18">
        <f t="shared" si="57"/>
        <v>0</v>
      </c>
      <c r="L158" s="19">
        <f t="shared" si="58"/>
        <v>0</v>
      </c>
      <c r="M158" s="1"/>
      <c r="N158" s="8"/>
      <c r="O158" s="1"/>
      <c r="R158" s="10">
        <f t="shared" si="61"/>
        <v>0</v>
      </c>
      <c r="S158" s="10">
        <f t="shared" si="59"/>
        <v>0</v>
      </c>
      <c r="U158" s="12">
        <f t="shared" si="62"/>
        <v>0</v>
      </c>
      <c r="V158" s="12">
        <f t="shared" si="60"/>
        <v>0</v>
      </c>
      <c r="Y158" s="10">
        <f t="shared" si="66"/>
        <v>218</v>
      </c>
      <c r="Z158" s="10">
        <f t="shared" si="67"/>
        <v>0.99751452630528947</v>
      </c>
      <c r="AA158" s="10">
        <f t="shared" si="68"/>
        <v>0.58128870245156083</v>
      </c>
      <c r="AB158" s="10">
        <f t="shared" si="69"/>
        <v>168.04466791241705</v>
      </c>
    </row>
    <row r="159" spans="1:28" x14ac:dyDescent="0.25">
      <c r="A159" s="14"/>
      <c r="B159" s="14"/>
      <c r="C159" s="14"/>
      <c r="D159" s="14"/>
      <c r="E159" s="14"/>
      <c r="F159" s="14"/>
      <c r="G159" s="14"/>
      <c r="H159" s="26">
        <f t="shared" si="63"/>
        <v>144</v>
      </c>
      <c r="I159" s="27">
        <f t="shared" si="64"/>
        <v>0</v>
      </c>
      <c r="J159" s="27">
        <f t="shared" si="65"/>
        <v>0</v>
      </c>
      <c r="K159" s="27">
        <f t="shared" si="57"/>
        <v>0</v>
      </c>
      <c r="L159" s="28">
        <f t="shared" si="58"/>
        <v>0</v>
      </c>
      <c r="M159" s="1"/>
      <c r="N159" s="9"/>
      <c r="O159" s="1"/>
      <c r="R159" s="10">
        <f t="shared" si="61"/>
        <v>0</v>
      </c>
      <c r="S159" s="10">
        <f t="shared" si="59"/>
        <v>0</v>
      </c>
      <c r="U159" s="12">
        <f t="shared" si="62"/>
        <v>0</v>
      </c>
      <c r="V159" s="12">
        <f t="shared" si="60"/>
        <v>0</v>
      </c>
      <c r="Y159" s="10">
        <f t="shared" si="66"/>
        <v>217</v>
      </c>
      <c r="Z159" s="10">
        <f t="shared" si="67"/>
        <v>0.99751452630528947</v>
      </c>
      <c r="AA159" s="10">
        <f t="shared" si="68"/>
        <v>0.58273708013516923</v>
      </c>
      <c r="AB159" s="10">
        <f t="shared" si="69"/>
        <v>167.46337920996552</v>
      </c>
    </row>
    <row r="160" spans="1:28" x14ac:dyDescent="0.25">
      <c r="A160" s="14"/>
      <c r="B160" s="14"/>
      <c r="C160" s="14"/>
      <c r="D160" s="14"/>
      <c r="E160" s="14"/>
      <c r="F160" s="14"/>
      <c r="G160" s="14"/>
      <c r="H160" s="22">
        <f t="shared" si="63"/>
        <v>145</v>
      </c>
      <c r="I160" s="23">
        <f t="shared" si="64"/>
        <v>0</v>
      </c>
      <c r="J160" s="23">
        <f t="shared" si="65"/>
        <v>0</v>
      </c>
      <c r="K160" s="23">
        <f t="shared" si="57"/>
        <v>0</v>
      </c>
      <c r="L160" s="24">
        <f t="shared" si="58"/>
        <v>0</v>
      </c>
      <c r="M160" s="1"/>
      <c r="N160" s="7"/>
      <c r="O160" s="1"/>
      <c r="R160" s="10">
        <f t="shared" si="61"/>
        <v>0</v>
      </c>
      <c r="S160" s="10">
        <f t="shared" si="59"/>
        <v>0</v>
      </c>
      <c r="U160" s="12">
        <f t="shared" si="62"/>
        <v>0</v>
      </c>
      <c r="V160" s="12">
        <f t="shared" si="60"/>
        <v>0</v>
      </c>
      <c r="Y160" s="10">
        <f t="shared" si="66"/>
        <v>216</v>
      </c>
      <c r="Z160" s="10">
        <f t="shared" si="67"/>
        <v>0.99751452630528947</v>
      </c>
      <c r="AA160" s="10">
        <f t="shared" si="68"/>
        <v>0.58418906669317261</v>
      </c>
      <c r="AB160" s="10">
        <f t="shared" si="69"/>
        <v>166.88064212983039</v>
      </c>
    </row>
    <row r="161" spans="1:28" x14ac:dyDescent="0.25">
      <c r="A161" s="14"/>
      <c r="B161" s="14"/>
      <c r="C161" s="14"/>
      <c r="D161" s="14"/>
      <c r="E161" s="14"/>
      <c r="F161" s="14"/>
      <c r="G161" s="14"/>
      <c r="H161" s="25">
        <f t="shared" si="63"/>
        <v>146</v>
      </c>
      <c r="I161" s="18">
        <f t="shared" si="64"/>
        <v>0</v>
      </c>
      <c r="J161" s="18">
        <f t="shared" si="65"/>
        <v>0</v>
      </c>
      <c r="K161" s="18">
        <f t="shared" si="57"/>
        <v>0</v>
      </c>
      <c r="L161" s="19">
        <f t="shared" si="58"/>
        <v>0</v>
      </c>
      <c r="M161" s="1"/>
      <c r="N161" s="8"/>
      <c r="O161" s="1"/>
      <c r="R161" s="10">
        <f t="shared" si="61"/>
        <v>0</v>
      </c>
      <c r="S161" s="10">
        <f t="shared" si="59"/>
        <v>0</v>
      </c>
      <c r="U161" s="12">
        <f t="shared" si="62"/>
        <v>0</v>
      </c>
      <c r="V161" s="12">
        <f t="shared" si="60"/>
        <v>0</v>
      </c>
      <c r="Y161" s="10">
        <f t="shared" si="66"/>
        <v>215</v>
      </c>
      <c r="Z161" s="10">
        <f t="shared" si="67"/>
        <v>0.99751452630528947</v>
      </c>
      <c r="AA161" s="10">
        <f t="shared" si="68"/>
        <v>0.58564467111768315</v>
      </c>
      <c r="AB161" s="10">
        <f t="shared" si="69"/>
        <v>166.29645306313719</v>
      </c>
    </row>
    <row r="162" spans="1:28" x14ac:dyDescent="0.25">
      <c r="A162" s="14"/>
      <c r="B162" s="14"/>
      <c r="C162" s="14"/>
      <c r="D162" s="14"/>
      <c r="E162" s="14"/>
      <c r="F162" s="14"/>
      <c r="G162" s="14"/>
      <c r="H162" s="25">
        <f t="shared" si="63"/>
        <v>147</v>
      </c>
      <c r="I162" s="18">
        <f t="shared" si="64"/>
        <v>0</v>
      </c>
      <c r="J162" s="18">
        <f t="shared" si="65"/>
        <v>0</v>
      </c>
      <c r="K162" s="18">
        <f t="shared" ref="K162:K225" si="70">I161*$G$6</f>
        <v>0</v>
      </c>
      <c r="L162" s="19">
        <f t="shared" ref="L162:L225" si="71">IF(J162&gt;K162,J162-K162,0)</f>
        <v>0</v>
      </c>
      <c r="M162" s="1"/>
      <c r="N162" s="8"/>
      <c r="O162" s="1"/>
      <c r="R162" s="10">
        <f t="shared" si="61"/>
        <v>0</v>
      </c>
      <c r="S162" s="10">
        <f t="shared" ref="S162:S225" si="72">IF(I162=0,K162,0)</f>
        <v>0</v>
      </c>
      <c r="U162" s="12">
        <f t="shared" si="62"/>
        <v>0</v>
      </c>
      <c r="V162" s="12">
        <f t="shared" ref="V162:V225" si="73">IF((I161-R162+K162)&gt;0,IF((I161-R162+K162)&gt;J161,J161,IF((I161-R162+K162)&lt;J161,I161-R162+K162,0)),0)</f>
        <v>0</v>
      </c>
      <c r="Y162" s="10">
        <f t="shared" si="66"/>
        <v>214</v>
      </c>
      <c r="Z162" s="10">
        <f t="shared" si="67"/>
        <v>0.99751452630528947</v>
      </c>
      <c r="AA162" s="10">
        <f t="shared" si="68"/>
        <v>0.58710390242321786</v>
      </c>
      <c r="AB162" s="10">
        <f t="shared" si="69"/>
        <v>165.71080839201957</v>
      </c>
    </row>
    <row r="163" spans="1:28" x14ac:dyDescent="0.25">
      <c r="A163" s="14"/>
      <c r="B163" s="14"/>
      <c r="C163" s="14"/>
      <c r="D163" s="14"/>
      <c r="E163" s="14"/>
      <c r="F163" s="14"/>
      <c r="G163" s="14"/>
      <c r="H163" s="25">
        <f t="shared" si="63"/>
        <v>148</v>
      </c>
      <c r="I163" s="18">
        <f t="shared" si="64"/>
        <v>0</v>
      </c>
      <c r="J163" s="18">
        <f t="shared" si="65"/>
        <v>0</v>
      </c>
      <c r="K163" s="18">
        <f t="shared" si="70"/>
        <v>0</v>
      </c>
      <c r="L163" s="19">
        <f t="shared" si="71"/>
        <v>0</v>
      </c>
      <c r="M163" s="1"/>
      <c r="N163" s="8"/>
      <c r="O163" s="1"/>
      <c r="R163" s="10">
        <f t="shared" si="61"/>
        <v>0</v>
      </c>
      <c r="S163" s="10">
        <f t="shared" si="72"/>
        <v>0</v>
      </c>
      <c r="U163" s="12">
        <f t="shared" si="62"/>
        <v>0</v>
      </c>
      <c r="V163" s="12">
        <f t="shared" si="73"/>
        <v>0</v>
      </c>
      <c r="Y163" s="10">
        <f t="shared" si="66"/>
        <v>213</v>
      </c>
      <c r="Z163" s="10">
        <f t="shared" si="67"/>
        <v>0.99751452630528947</v>
      </c>
      <c r="AA163" s="10">
        <f t="shared" si="68"/>
        <v>0.58856676964675558</v>
      </c>
      <c r="AB163" s="10">
        <f t="shared" si="69"/>
        <v>165.12370448959641</v>
      </c>
    </row>
    <row r="164" spans="1:28" x14ac:dyDescent="0.25">
      <c r="A164" s="14"/>
      <c r="B164" s="14"/>
      <c r="C164" s="14"/>
      <c r="D164" s="14"/>
      <c r="E164" s="14"/>
      <c r="F164" s="14"/>
      <c r="G164" s="14"/>
      <c r="H164" s="25">
        <f t="shared" si="63"/>
        <v>149</v>
      </c>
      <c r="I164" s="18">
        <f t="shared" si="64"/>
        <v>0</v>
      </c>
      <c r="J164" s="18">
        <f t="shared" si="65"/>
        <v>0</v>
      </c>
      <c r="K164" s="18">
        <f t="shared" si="70"/>
        <v>0</v>
      </c>
      <c r="L164" s="19">
        <f t="shared" si="71"/>
        <v>0</v>
      </c>
      <c r="M164" s="1"/>
      <c r="N164" s="8"/>
      <c r="O164" s="1"/>
      <c r="R164" s="10">
        <f t="shared" si="61"/>
        <v>0</v>
      </c>
      <c r="S164" s="10">
        <f t="shared" si="72"/>
        <v>0</v>
      </c>
      <c r="U164" s="12">
        <f t="shared" si="62"/>
        <v>0</v>
      </c>
      <c r="V164" s="12">
        <f t="shared" si="73"/>
        <v>0</v>
      </c>
      <c r="Y164" s="10">
        <f t="shared" si="66"/>
        <v>212</v>
      </c>
      <c r="Z164" s="10">
        <f t="shared" si="67"/>
        <v>0.99751452630528947</v>
      </c>
      <c r="AA164" s="10">
        <f t="shared" si="68"/>
        <v>0.59003328184779213</v>
      </c>
      <c r="AB164" s="10">
        <f t="shared" si="69"/>
        <v>164.53513771994963</v>
      </c>
    </row>
    <row r="165" spans="1:28" x14ac:dyDescent="0.25">
      <c r="A165" s="14"/>
      <c r="B165" s="14"/>
      <c r="C165" s="14"/>
      <c r="D165" s="14"/>
      <c r="E165" s="14"/>
      <c r="F165" s="14"/>
      <c r="G165" s="14"/>
      <c r="H165" s="25">
        <f t="shared" si="63"/>
        <v>150</v>
      </c>
      <c r="I165" s="18">
        <f t="shared" si="64"/>
        <v>0</v>
      </c>
      <c r="J165" s="18">
        <f t="shared" si="65"/>
        <v>0</v>
      </c>
      <c r="K165" s="18">
        <f t="shared" si="70"/>
        <v>0</v>
      </c>
      <c r="L165" s="19">
        <f t="shared" si="71"/>
        <v>0</v>
      </c>
      <c r="M165" s="1"/>
      <c r="N165" s="8"/>
      <c r="O165" s="1"/>
      <c r="R165" s="10">
        <f t="shared" si="61"/>
        <v>0</v>
      </c>
      <c r="S165" s="10">
        <f t="shared" si="72"/>
        <v>0</v>
      </c>
      <c r="U165" s="12">
        <f t="shared" si="62"/>
        <v>0</v>
      </c>
      <c r="V165" s="12">
        <f t="shared" si="73"/>
        <v>0</v>
      </c>
      <c r="Y165" s="10">
        <f t="shared" si="66"/>
        <v>211</v>
      </c>
      <c r="Z165" s="10">
        <f t="shared" si="67"/>
        <v>0.99751452630528947</v>
      </c>
      <c r="AA165" s="10">
        <f t="shared" si="68"/>
        <v>0.59150344810839606</v>
      </c>
      <c r="AB165" s="10">
        <f t="shared" si="69"/>
        <v>163.94510443810191</v>
      </c>
    </row>
    <row r="166" spans="1:28" x14ac:dyDescent="0.25">
      <c r="A166" s="14"/>
      <c r="B166" s="14"/>
      <c r="C166" s="14"/>
      <c r="D166" s="14"/>
      <c r="E166" s="14"/>
      <c r="F166" s="14"/>
      <c r="G166" s="14"/>
      <c r="H166" s="25">
        <f t="shared" si="63"/>
        <v>151</v>
      </c>
      <c r="I166" s="18">
        <f t="shared" si="64"/>
        <v>0</v>
      </c>
      <c r="J166" s="18">
        <f t="shared" si="65"/>
        <v>0</v>
      </c>
      <c r="K166" s="18">
        <f t="shared" si="70"/>
        <v>0</v>
      </c>
      <c r="L166" s="19">
        <f t="shared" si="71"/>
        <v>0</v>
      </c>
      <c r="M166" s="1"/>
      <c r="N166" s="8"/>
      <c r="O166" s="1"/>
      <c r="R166" s="10">
        <f t="shared" si="61"/>
        <v>0</v>
      </c>
      <c r="S166" s="10">
        <f t="shared" si="72"/>
        <v>0</v>
      </c>
      <c r="U166" s="12">
        <f t="shared" si="62"/>
        <v>0</v>
      </c>
      <c r="V166" s="12">
        <f t="shared" si="73"/>
        <v>0</v>
      </c>
      <c r="Y166" s="10">
        <f t="shared" si="66"/>
        <v>210</v>
      </c>
      <c r="Z166" s="10">
        <f t="shared" si="67"/>
        <v>0.99751452630528947</v>
      </c>
      <c r="AA166" s="10">
        <f t="shared" si="68"/>
        <v>0.59297727753326601</v>
      </c>
      <c r="AB166" s="10">
        <f t="shared" si="69"/>
        <v>163.35360098999357</v>
      </c>
    </row>
    <row r="167" spans="1:28" x14ac:dyDescent="0.25">
      <c r="A167" s="14"/>
      <c r="B167" s="14"/>
      <c r="C167" s="14"/>
      <c r="D167" s="14"/>
      <c r="E167" s="14"/>
      <c r="F167" s="14"/>
      <c r="G167" s="14"/>
      <c r="H167" s="25">
        <f t="shared" si="63"/>
        <v>152</v>
      </c>
      <c r="I167" s="18">
        <f t="shared" si="64"/>
        <v>0</v>
      </c>
      <c r="J167" s="18">
        <f t="shared" si="65"/>
        <v>0</v>
      </c>
      <c r="K167" s="18">
        <f t="shared" si="70"/>
        <v>0</v>
      </c>
      <c r="L167" s="19">
        <f t="shared" si="71"/>
        <v>0</v>
      </c>
      <c r="M167" s="1"/>
      <c r="N167" s="8"/>
      <c r="O167" s="1"/>
      <c r="R167" s="10">
        <f t="shared" si="61"/>
        <v>0</v>
      </c>
      <c r="S167" s="10">
        <f t="shared" si="72"/>
        <v>0</v>
      </c>
      <c r="U167" s="12">
        <f t="shared" si="62"/>
        <v>0</v>
      </c>
      <c r="V167" s="12">
        <f t="shared" si="73"/>
        <v>0</v>
      </c>
      <c r="Y167" s="10">
        <f t="shared" si="66"/>
        <v>209</v>
      </c>
      <c r="Z167" s="10">
        <f t="shared" si="67"/>
        <v>0.99751452630528947</v>
      </c>
      <c r="AA167" s="10">
        <f t="shared" si="68"/>
        <v>0.5944547792497864</v>
      </c>
      <c r="AB167" s="10">
        <f t="shared" si="69"/>
        <v>162.7606237124603</v>
      </c>
    </row>
    <row r="168" spans="1:28" x14ac:dyDescent="0.25">
      <c r="A168" s="14"/>
      <c r="B168" s="14"/>
      <c r="C168" s="14"/>
      <c r="D168" s="14"/>
      <c r="E168" s="14"/>
      <c r="F168" s="14"/>
      <c r="G168" s="14"/>
      <c r="H168" s="25">
        <f t="shared" si="63"/>
        <v>153</v>
      </c>
      <c r="I168" s="18">
        <f t="shared" si="64"/>
        <v>0</v>
      </c>
      <c r="J168" s="18">
        <f t="shared" si="65"/>
        <v>0</v>
      </c>
      <c r="K168" s="18">
        <f t="shared" si="70"/>
        <v>0</v>
      </c>
      <c r="L168" s="19">
        <f t="shared" si="71"/>
        <v>0</v>
      </c>
      <c r="M168" s="1"/>
      <c r="N168" s="8"/>
      <c r="O168" s="1"/>
      <c r="R168" s="10">
        <f t="shared" si="61"/>
        <v>0</v>
      </c>
      <c r="S168" s="10">
        <f t="shared" si="72"/>
        <v>0</v>
      </c>
      <c r="U168" s="12">
        <f t="shared" si="62"/>
        <v>0</v>
      </c>
      <c r="V168" s="12">
        <f t="shared" si="73"/>
        <v>0</v>
      </c>
      <c r="Y168" s="10">
        <f t="shared" si="66"/>
        <v>208</v>
      </c>
      <c r="Z168" s="10">
        <f t="shared" si="67"/>
        <v>0.99751452630528947</v>
      </c>
      <c r="AA168" s="10">
        <f t="shared" si="68"/>
        <v>0.59593596240808366</v>
      </c>
      <c r="AB168" s="10">
        <f t="shared" si="69"/>
        <v>162.16616893321057</v>
      </c>
    </row>
    <row r="169" spans="1:28" x14ac:dyDescent="0.25">
      <c r="A169" s="14"/>
      <c r="B169" s="14"/>
      <c r="C169" s="14"/>
      <c r="D169" s="14"/>
      <c r="E169" s="14"/>
      <c r="F169" s="14"/>
      <c r="G169" s="14"/>
      <c r="H169" s="25">
        <f t="shared" si="63"/>
        <v>154</v>
      </c>
      <c r="I169" s="18">
        <f t="shared" si="64"/>
        <v>0</v>
      </c>
      <c r="J169" s="18">
        <f t="shared" si="65"/>
        <v>0</v>
      </c>
      <c r="K169" s="18">
        <f t="shared" si="70"/>
        <v>0</v>
      </c>
      <c r="L169" s="19">
        <f t="shared" si="71"/>
        <v>0</v>
      </c>
      <c r="M169" s="1"/>
      <c r="N169" s="8"/>
      <c r="O169" s="1"/>
      <c r="R169" s="10">
        <f t="shared" si="61"/>
        <v>0</v>
      </c>
      <c r="S169" s="10">
        <f t="shared" si="72"/>
        <v>0</v>
      </c>
      <c r="U169" s="12">
        <f t="shared" si="62"/>
        <v>0</v>
      </c>
      <c r="V169" s="12">
        <f t="shared" si="73"/>
        <v>0</v>
      </c>
      <c r="Y169" s="10">
        <f t="shared" si="66"/>
        <v>207</v>
      </c>
      <c r="Z169" s="10">
        <f t="shared" si="67"/>
        <v>0.99751452630528947</v>
      </c>
      <c r="AA169" s="10">
        <f t="shared" si="68"/>
        <v>0.59742083618108377</v>
      </c>
      <c r="AB169" s="10">
        <f t="shared" si="69"/>
        <v>161.57023297080249</v>
      </c>
    </row>
    <row r="170" spans="1:28" x14ac:dyDescent="0.25">
      <c r="A170" s="14"/>
      <c r="B170" s="14"/>
      <c r="C170" s="14"/>
      <c r="D170" s="14"/>
      <c r="E170" s="14"/>
      <c r="F170" s="14"/>
      <c r="G170" s="14"/>
      <c r="H170" s="25">
        <f t="shared" si="63"/>
        <v>155</v>
      </c>
      <c r="I170" s="18">
        <f t="shared" si="64"/>
        <v>0</v>
      </c>
      <c r="J170" s="18">
        <f t="shared" si="65"/>
        <v>0</v>
      </c>
      <c r="K170" s="18">
        <f t="shared" si="70"/>
        <v>0</v>
      </c>
      <c r="L170" s="19">
        <f t="shared" si="71"/>
        <v>0</v>
      </c>
      <c r="M170" s="1"/>
      <c r="N170" s="8"/>
      <c r="O170" s="1"/>
      <c r="R170" s="10">
        <f t="shared" si="61"/>
        <v>0</v>
      </c>
      <c r="S170" s="10">
        <f t="shared" si="72"/>
        <v>0</v>
      </c>
      <c r="U170" s="12">
        <f t="shared" si="62"/>
        <v>0</v>
      </c>
      <c r="V170" s="12">
        <f t="shared" si="73"/>
        <v>0</v>
      </c>
      <c r="Y170" s="10">
        <f t="shared" si="66"/>
        <v>206</v>
      </c>
      <c r="Z170" s="10">
        <f t="shared" si="67"/>
        <v>0.99751452630528947</v>
      </c>
      <c r="AA170" s="10">
        <f t="shared" si="68"/>
        <v>0.59890940976456819</v>
      </c>
      <c r="AB170" s="10">
        <f t="shared" si="69"/>
        <v>160.97281213462145</v>
      </c>
    </row>
    <row r="171" spans="1:28" x14ac:dyDescent="0.25">
      <c r="A171" s="14"/>
      <c r="B171" s="14"/>
      <c r="C171" s="14"/>
      <c r="D171" s="14"/>
      <c r="E171" s="14"/>
      <c r="F171" s="14"/>
      <c r="G171" s="14"/>
      <c r="H171" s="26">
        <f t="shared" si="63"/>
        <v>156</v>
      </c>
      <c r="I171" s="27">
        <f t="shared" si="64"/>
        <v>0</v>
      </c>
      <c r="J171" s="27">
        <f t="shared" si="65"/>
        <v>0</v>
      </c>
      <c r="K171" s="27">
        <f t="shared" si="70"/>
        <v>0</v>
      </c>
      <c r="L171" s="28">
        <f t="shared" si="71"/>
        <v>0</v>
      </c>
      <c r="M171" s="1"/>
      <c r="N171" s="9"/>
      <c r="O171" s="1"/>
      <c r="R171" s="10">
        <f t="shared" si="61"/>
        <v>0</v>
      </c>
      <c r="S171" s="10">
        <f t="shared" si="72"/>
        <v>0</v>
      </c>
      <c r="U171" s="12">
        <f t="shared" si="62"/>
        <v>0</v>
      </c>
      <c r="V171" s="12">
        <f t="shared" si="73"/>
        <v>0</v>
      </c>
      <c r="Y171" s="10">
        <f t="shared" si="66"/>
        <v>205</v>
      </c>
      <c r="Z171" s="10">
        <f t="shared" si="67"/>
        <v>0.99751452630528947</v>
      </c>
      <c r="AA171" s="10">
        <f t="shared" si="68"/>
        <v>0.60040169237723151</v>
      </c>
      <c r="AB171" s="10">
        <f t="shared" si="69"/>
        <v>160.37390272485692</v>
      </c>
    </row>
    <row r="172" spans="1:28" x14ac:dyDescent="0.25">
      <c r="A172" s="14"/>
      <c r="B172" s="14"/>
      <c r="C172" s="14"/>
      <c r="D172" s="14"/>
      <c r="E172" s="14"/>
      <c r="F172" s="14"/>
      <c r="G172" s="14"/>
      <c r="H172" s="22">
        <f t="shared" si="63"/>
        <v>157</v>
      </c>
      <c r="I172" s="23">
        <f t="shared" si="64"/>
        <v>0</v>
      </c>
      <c r="J172" s="23">
        <f t="shared" si="65"/>
        <v>0</v>
      </c>
      <c r="K172" s="23">
        <f t="shared" si="70"/>
        <v>0</v>
      </c>
      <c r="L172" s="24">
        <f t="shared" si="71"/>
        <v>0</v>
      </c>
      <c r="M172" s="1"/>
      <c r="N172" s="7"/>
      <c r="O172" s="1"/>
      <c r="R172" s="10">
        <f t="shared" si="61"/>
        <v>0</v>
      </c>
      <c r="S172" s="10">
        <f t="shared" si="72"/>
        <v>0</v>
      </c>
      <c r="U172" s="12">
        <f t="shared" si="62"/>
        <v>0</v>
      </c>
      <c r="V172" s="12">
        <f t="shared" si="73"/>
        <v>0</v>
      </c>
      <c r="Y172" s="10">
        <f t="shared" si="66"/>
        <v>204</v>
      </c>
      <c r="Z172" s="10">
        <f t="shared" si="67"/>
        <v>0.99751452630528947</v>
      </c>
      <c r="AA172" s="10">
        <f t="shared" si="68"/>
        <v>0.60189769326073794</v>
      </c>
      <c r="AB172" s="10">
        <f t="shared" si="69"/>
        <v>159.77350103247974</v>
      </c>
    </row>
    <row r="173" spans="1:28" x14ac:dyDescent="0.25">
      <c r="A173" s="14"/>
      <c r="B173" s="14"/>
      <c r="C173" s="14"/>
      <c r="D173" s="14"/>
      <c r="E173" s="14"/>
      <c r="F173" s="14"/>
      <c r="G173" s="14"/>
      <c r="H173" s="25">
        <f t="shared" si="63"/>
        <v>158</v>
      </c>
      <c r="I173" s="18">
        <f t="shared" si="64"/>
        <v>0</v>
      </c>
      <c r="J173" s="18">
        <f t="shared" si="65"/>
        <v>0</v>
      </c>
      <c r="K173" s="18">
        <f t="shared" si="70"/>
        <v>0</v>
      </c>
      <c r="L173" s="19">
        <f t="shared" si="71"/>
        <v>0</v>
      </c>
      <c r="M173" s="1"/>
      <c r="N173" s="8"/>
      <c r="O173" s="1"/>
      <c r="R173" s="10">
        <f t="shared" si="61"/>
        <v>0</v>
      </c>
      <c r="S173" s="10">
        <f t="shared" si="72"/>
        <v>0</v>
      </c>
      <c r="U173" s="12">
        <f t="shared" si="62"/>
        <v>0</v>
      </c>
      <c r="V173" s="12">
        <f t="shared" si="73"/>
        <v>0</v>
      </c>
      <c r="Y173" s="10">
        <f t="shared" si="66"/>
        <v>203</v>
      </c>
      <c r="Z173" s="10">
        <f t="shared" si="67"/>
        <v>0.99751452630528947</v>
      </c>
      <c r="AA173" s="10">
        <f t="shared" si="68"/>
        <v>0.60339742167977928</v>
      </c>
      <c r="AB173" s="10">
        <f t="shared" si="69"/>
        <v>159.17160333921902</v>
      </c>
    </row>
    <row r="174" spans="1:28" x14ac:dyDescent="0.25">
      <c r="A174" s="14"/>
      <c r="B174" s="14"/>
      <c r="C174" s="14"/>
      <c r="D174" s="14"/>
      <c r="E174" s="14"/>
      <c r="F174" s="14"/>
      <c r="G174" s="14"/>
      <c r="H174" s="25">
        <f t="shared" si="63"/>
        <v>159</v>
      </c>
      <c r="I174" s="18">
        <f t="shared" si="64"/>
        <v>0</v>
      </c>
      <c r="J174" s="18">
        <f t="shared" si="65"/>
        <v>0</v>
      </c>
      <c r="K174" s="18">
        <f t="shared" si="70"/>
        <v>0</v>
      </c>
      <c r="L174" s="19">
        <f t="shared" si="71"/>
        <v>0</v>
      </c>
      <c r="M174" s="1"/>
      <c r="N174" s="8"/>
      <c r="O174" s="1"/>
      <c r="R174" s="10">
        <f t="shared" si="61"/>
        <v>0</v>
      </c>
      <c r="S174" s="10">
        <f t="shared" si="72"/>
        <v>0</v>
      </c>
      <c r="U174" s="12">
        <f t="shared" si="62"/>
        <v>0</v>
      </c>
      <c r="V174" s="12">
        <f t="shared" si="73"/>
        <v>0</v>
      </c>
      <c r="Y174" s="10">
        <f t="shared" si="66"/>
        <v>202</v>
      </c>
      <c r="Z174" s="10">
        <f t="shared" si="67"/>
        <v>0.99751452630528947</v>
      </c>
      <c r="AA174" s="10">
        <f t="shared" si="68"/>
        <v>0.60490088692213118</v>
      </c>
      <c r="AB174" s="10">
        <f t="shared" si="69"/>
        <v>158.56820591753933</v>
      </c>
    </row>
    <row r="175" spans="1:28" x14ac:dyDescent="0.25">
      <c r="A175" s="14"/>
      <c r="B175" s="14"/>
      <c r="C175" s="14"/>
      <c r="D175" s="14"/>
      <c r="E175" s="14"/>
      <c r="F175" s="14"/>
      <c r="G175" s="14"/>
      <c r="H175" s="25">
        <f t="shared" si="63"/>
        <v>160</v>
      </c>
      <c r="I175" s="18">
        <f t="shared" si="64"/>
        <v>0</v>
      </c>
      <c r="J175" s="18">
        <f t="shared" si="65"/>
        <v>0</v>
      </c>
      <c r="K175" s="18">
        <f t="shared" si="70"/>
        <v>0</v>
      </c>
      <c r="L175" s="19">
        <f t="shared" si="71"/>
        <v>0</v>
      </c>
      <c r="M175" s="1"/>
      <c r="N175" s="8"/>
      <c r="O175" s="1"/>
      <c r="R175" s="10">
        <f t="shared" si="61"/>
        <v>0</v>
      </c>
      <c r="S175" s="10">
        <f t="shared" si="72"/>
        <v>0</v>
      </c>
      <c r="U175" s="12">
        <f t="shared" si="62"/>
        <v>0</v>
      </c>
      <c r="V175" s="12">
        <f t="shared" si="73"/>
        <v>0</v>
      </c>
      <c r="Y175" s="10">
        <f t="shared" si="66"/>
        <v>201</v>
      </c>
      <c r="Z175" s="10">
        <f t="shared" si="67"/>
        <v>0.99751452630528947</v>
      </c>
      <c r="AA175" s="10">
        <f t="shared" si="68"/>
        <v>0.60640809829871212</v>
      </c>
      <c r="AB175" s="10">
        <f t="shared" si="69"/>
        <v>157.96330503061719</v>
      </c>
    </row>
    <row r="176" spans="1:28" x14ac:dyDescent="0.25">
      <c r="A176" s="14"/>
      <c r="B176" s="14"/>
      <c r="C176" s="14"/>
      <c r="D176" s="14"/>
      <c r="E176" s="14"/>
      <c r="F176" s="14"/>
      <c r="G176" s="14"/>
      <c r="H176" s="25">
        <f t="shared" si="63"/>
        <v>161</v>
      </c>
      <c r="I176" s="18">
        <f t="shared" si="64"/>
        <v>0</v>
      </c>
      <c r="J176" s="18">
        <f t="shared" si="65"/>
        <v>0</v>
      </c>
      <c r="K176" s="18">
        <f t="shared" si="70"/>
        <v>0</v>
      </c>
      <c r="L176" s="19">
        <f t="shared" si="71"/>
        <v>0</v>
      </c>
      <c r="M176" s="1"/>
      <c r="N176" s="8"/>
      <c r="O176" s="1"/>
      <c r="R176" s="10">
        <f t="shared" si="61"/>
        <v>0</v>
      </c>
      <c r="S176" s="10">
        <f t="shared" si="72"/>
        <v>0</v>
      </c>
      <c r="U176" s="12">
        <f t="shared" si="62"/>
        <v>0</v>
      </c>
      <c r="V176" s="12">
        <f t="shared" si="73"/>
        <v>0</v>
      </c>
      <c r="Y176" s="10">
        <f t="shared" si="66"/>
        <v>200</v>
      </c>
      <c r="Z176" s="10">
        <f t="shared" si="67"/>
        <v>0.99751452630528947</v>
      </c>
      <c r="AA176" s="10">
        <f t="shared" si="68"/>
        <v>0.60791906514363969</v>
      </c>
      <c r="AB176" s="10">
        <f t="shared" si="69"/>
        <v>157.35689693231851</v>
      </c>
    </row>
    <row r="177" spans="1:28" x14ac:dyDescent="0.25">
      <c r="A177" s="14"/>
      <c r="B177" s="14"/>
      <c r="C177" s="14"/>
      <c r="D177" s="14"/>
      <c r="E177" s="14"/>
      <c r="F177" s="14"/>
      <c r="G177" s="14"/>
      <c r="H177" s="25">
        <f t="shared" si="63"/>
        <v>162</v>
      </c>
      <c r="I177" s="18">
        <f t="shared" si="64"/>
        <v>0</v>
      </c>
      <c r="J177" s="18">
        <f t="shared" si="65"/>
        <v>0</v>
      </c>
      <c r="K177" s="18">
        <f t="shared" si="70"/>
        <v>0</v>
      </c>
      <c r="L177" s="19">
        <f t="shared" si="71"/>
        <v>0</v>
      </c>
      <c r="M177" s="1"/>
      <c r="N177" s="8"/>
      <c r="O177" s="1"/>
      <c r="R177" s="10">
        <f t="shared" si="61"/>
        <v>0</v>
      </c>
      <c r="S177" s="10">
        <f t="shared" si="72"/>
        <v>0</v>
      </c>
      <c r="U177" s="12">
        <f t="shared" si="62"/>
        <v>0</v>
      </c>
      <c r="V177" s="12">
        <f t="shared" si="73"/>
        <v>0</v>
      </c>
      <c r="Y177" s="10">
        <f t="shared" si="66"/>
        <v>199</v>
      </c>
      <c r="Z177" s="10">
        <f t="shared" si="67"/>
        <v>0.99751452630528947</v>
      </c>
      <c r="AA177" s="10">
        <f t="shared" si="68"/>
        <v>0.60943379681428911</v>
      </c>
      <c r="AB177" s="10">
        <f t="shared" si="69"/>
        <v>156.74897786717494</v>
      </c>
    </row>
    <row r="178" spans="1:28" x14ac:dyDescent="0.25">
      <c r="A178" s="14"/>
      <c r="B178" s="14"/>
      <c r="C178" s="14"/>
      <c r="D178" s="14"/>
      <c r="E178" s="14"/>
      <c r="F178" s="14"/>
      <c r="G178" s="14"/>
      <c r="H178" s="25">
        <f t="shared" si="63"/>
        <v>163</v>
      </c>
      <c r="I178" s="18">
        <f t="shared" si="64"/>
        <v>0</v>
      </c>
      <c r="J178" s="18">
        <f t="shared" si="65"/>
        <v>0</v>
      </c>
      <c r="K178" s="18">
        <f t="shared" si="70"/>
        <v>0</v>
      </c>
      <c r="L178" s="19">
        <f t="shared" si="71"/>
        <v>0</v>
      </c>
      <c r="M178" s="1"/>
      <c r="N178" s="8"/>
      <c r="O178" s="1"/>
      <c r="R178" s="10">
        <f t="shared" si="61"/>
        <v>0</v>
      </c>
      <c r="S178" s="10">
        <f t="shared" si="72"/>
        <v>0</v>
      </c>
      <c r="U178" s="12">
        <f t="shared" si="62"/>
        <v>0</v>
      </c>
      <c r="V178" s="12">
        <f t="shared" si="73"/>
        <v>0</v>
      </c>
      <c r="Y178" s="10">
        <f t="shared" si="66"/>
        <v>198</v>
      </c>
      <c r="Z178" s="10">
        <f t="shared" si="67"/>
        <v>0.99751452630528947</v>
      </c>
      <c r="AA178" s="10">
        <f t="shared" si="68"/>
        <v>0.61095230269135126</v>
      </c>
      <c r="AB178" s="10">
        <f t="shared" si="69"/>
        <v>156.1395440703607</v>
      </c>
    </row>
    <row r="179" spans="1:28" x14ac:dyDescent="0.25">
      <c r="A179" s="14"/>
      <c r="B179" s="14"/>
      <c r="C179" s="14"/>
      <c r="D179" s="14"/>
      <c r="E179" s="14"/>
      <c r="F179" s="14"/>
      <c r="G179" s="14"/>
      <c r="H179" s="25">
        <f t="shared" si="63"/>
        <v>164</v>
      </c>
      <c r="I179" s="18">
        <f t="shared" si="64"/>
        <v>0</v>
      </c>
      <c r="J179" s="18">
        <f t="shared" si="65"/>
        <v>0</v>
      </c>
      <c r="K179" s="18">
        <f t="shared" si="70"/>
        <v>0</v>
      </c>
      <c r="L179" s="19">
        <f t="shared" si="71"/>
        <v>0</v>
      </c>
      <c r="M179" s="1"/>
      <c r="N179" s="8"/>
      <c r="O179" s="1"/>
      <c r="R179" s="10">
        <f t="shared" si="61"/>
        <v>0</v>
      </c>
      <c r="S179" s="10">
        <f t="shared" si="72"/>
        <v>0</v>
      </c>
      <c r="U179" s="12">
        <f t="shared" si="62"/>
        <v>0</v>
      </c>
      <c r="V179" s="12">
        <f t="shared" si="73"/>
        <v>0</v>
      </c>
      <c r="Y179" s="10">
        <f t="shared" si="66"/>
        <v>197</v>
      </c>
      <c r="Z179" s="10">
        <f t="shared" si="67"/>
        <v>0.99751452630528947</v>
      </c>
      <c r="AA179" s="10">
        <f t="shared" si="68"/>
        <v>0.61247459217889044</v>
      </c>
      <c r="AB179" s="10">
        <f t="shared" si="69"/>
        <v>155.52859176766938</v>
      </c>
    </row>
    <row r="180" spans="1:28" x14ac:dyDescent="0.25">
      <c r="A180" s="14"/>
      <c r="B180" s="14"/>
      <c r="C180" s="14"/>
      <c r="D180" s="14"/>
      <c r="E180" s="14"/>
      <c r="F180" s="14"/>
      <c r="G180" s="14"/>
      <c r="H180" s="25">
        <f t="shared" si="63"/>
        <v>165</v>
      </c>
      <c r="I180" s="18">
        <f t="shared" si="64"/>
        <v>0</v>
      </c>
      <c r="J180" s="18">
        <f t="shared" si="65"/>
        <v>0</v>
      </c>
      <c r="K180" s="18">
        <f t="shared" si="70"/>
        <v>0</v>
      </c>
      <c r="L180" s="19">
        <f t="shared" si="71"/>
        <v>0</v>
      </c>
      <c r="M180" s="1"/>
      <c r="N180" s="8"/>
      <c r="O180" s="1"/>
      <c r="R180" s="10">
        <f t="shared" si="61"/>
        <v>0</v>
      </c>
      <c r="S180" s="10">
        <f t="shared" si="72"/>
        <v>0</v>
      </c>
      <c r="U180" s="12">
        <f t="shared" si="62"/>
        <v>0</v>
      </c>
      <c r="V180" s="12">
        <f t="shared" si="73"/>
        <v>0</v>
      </c>
      <c r="Y180" s="10">
        <f t="shared" si="66"/>
        <v>196</v>
      </c>
      <c r="Z180" s="10">
        <f t="shared" si="67"/>
        <v>0.99751452630528947</v>
      </c>
      <c r="AA180" s="10">
        <f t="shared" si="68"/>
        <v>0.61400067470440278</v>
      </c>
      <c r="AB180" s="10">
        <f t="shared" si="69"/>
        <v>154.91611717549051</v>
      </c>
    </row>
    <row r="181" spans="1:28" x14ac:dyDescent="0.25">
      <c r="A181" s="14"/>
      <c r="B181" s="14"/>
      <c r="C181" s="14"/>
      <c r="D181" s="14"/>
      <c r="E181" s="14"/>
      <c r="F181" s="14"/>
      <c r="G181" s="14"/>
      <c r="H181" s="25">
        <f t="shared" si="63"/>
        <v>166</v>
      </c>
      <c r="I181" s="18">
        <f t="shared" si="64"/>
        <v>0</v>
      </c>
      <c r="J181" s="18">
        <f t="shared" si="65"/>
        <v>0</v>
      </c>
      <c r="K181" s="18">
        <f t="shared" si="70"/>
        <v>0</v>
      </c>
      <c r="L181" s="19">
        <f t="shared" si="71"/>
        <v>0</v>
      </c>
      <c r="M181" s="1"/>
      <c r="N181" s="8"/>
      <c r="O181" s="1"/>
      <c r="R181" s="10">
        <f t="shared" si="61"/>
        <v>0</v>
      </c>
      <c r="S181" s="10">
        <f t="shared" si="72"/>
        <v>0</v>
      </c>
      <c r="U181" s="12">
        <f t="shared" si="62"/>
        <v>0</v>
      </c>
      <c r="V181" s="12">
        <f t="shared" si="73"/>
        <v>0</v>
      </c>
      <c r="Y181" s="10">
        <f t="shared" si="66"/>
        <v>195</v>
      </c>
      <c r="Z181" s="10">
        <f t="shared" si="67"/>
        <v>0.99751452630528947</v>
      </c>
      <c r="AA181" s="10">
        <f t="shared" si="68"/>
        <v>0.61553055971887449</v>
      </c>
      <c r="AB181" s="10">
        <f t="shared" si="69"/>
        <v>154.30211650078616</v>
      </c>
    </row>
    <row r="182" spans="1:28" x14ac:dyDescent="0.25">
      <c r="A182" s="14"/>
      <c r="B182" s="14"/>
      <c r="C182" s="14"/>
      <c r="D182" s="14"/>
      <c r="E182" s="14"/>
      <c r="F182" s="14"/>
      <c r="G182" s="14"/>
      <c r="H182" s="25">
        <f t="shared" si="63"/>
        <v>167</v>
      </c>
      <c r="I182" s="18">
        <f t="shared" si="64"/>
        <v>0</v>
      </c>
      <c r="J182" s="18">
        <f t="shared" si="65"/>
        <v>0</v>
      </c>
      <c r="K182" s="18">
        <f t="shared" si="70"/>
        <v>0</v>
      </c>
      <c r="L182" s="19">
        <f t="shared" si="71"/>
        <v>0</v>
      </c>
      <c r="M182" s="1"/>
      <c r="N182" s="8"/>
      <c r="O182" s="1"/>
      <c r="R182" s="10">
        <f t="shared" si="61"/>
        <v>0</v>
      </c>
      <c r="S182" s="10">
        <f t="shared" si="72"/>
        <v>0</v>
      </c>
      <c r="U182" s="12">
        <f t="shared" si="62"/>
        <v>0</v>
      </c>
      <c r="V182" s="12">
        <f t="shared" si="73"/>
        <v>0</v>
      </c>
      <c r="Y182" s="10">
        <f t="shared" si="66"/>
        <v>194</v>
      </c>
      <c r="Z182" s="10">
        <f t="shared" si="67"/>
        <v>0.99751452630528947</v>
      </c>
      <c r="AA182" s="10">
        <f t="shared" si="68"/>
        <v>0.61706425669684062</v>
      </c>
      <c r="AB182" s="10">
        <f t="shared" si="69"/>
        <v>153.68658594106731</v>
      </c>
    </row>
    <row r="183" spans="1:28" x14ac:dyDescent="0.25">
      <c r="A183" s="14"/>
      <c r="B183" s="14"/>
      <c r="C183" s="14"/>
      <c r="D183" s="14"/>
      <c r="E183" s="14"/>
      <c r="F183" s="14"/>
      <c r="G183" s="14"/>
      <c r="H183" s="26">
        <f t="shared" si="63"/>
        <v>168</v>
      </c>
      <c r="I183" s="27">
        <f t="shared" si="64"/>
        <v>0</v>
      </c>
      <c r="J183" s="27">
        <f t="shared" si="65"/>
        <v>0</v>
      </c>
      <c r="K183" s="27">
        <f t="shared" si="70"/>
        <v>0</v>
      </c>
      <c r="L183" s="28">
        <f t="shared" si="71"/>
        <v>0</v>
      </c>
      <c r="M183" s="1"/>
      <c r="N183" s="9"/>
      <c r="O183" s="1"/>
      <c r="R183" s="10">
        <f t="shared" si="61"/>
        <v>0</v>
      </c>
      <c r="S183" s="10">
        <f t="shared" si="72"/>
        <v>0</v>
      </c>
      <c r="U183" s="12">
        <f t="shared" si="62"/>
        <v>0</v>
      </c>
      <c r="V183" s="12">
        <f t="shared" si="73"/>
        <v>0</v>
      </c>
      <c r="Y183" s="10">
        <f t="shared" si="66"/>
        <v>193</v>
      </c>
      <c r="Z183" s="10">
        <f t="shared" si="67"/>
        <v>0.99751452630528947</v>
      </c>
      <c r="AA183" s="10">
        <f t="shared" si="68"/>
        <v>0.61860177513644343</v>
      </c>
      <c r="AB183" s="10">
        <f t="shared" si="69"/>
        <v>153.06952168437053</v>
      </c>
    </row>
    <row r="184" spans="1:28" x14ac:dyDescent="0.25">
      <c r="A184" s="14"/>
      <c r="B184" s="14"/>
      <c r="C184" s="14"/>
      <c r="D184" s="14"/>
      <c r="E184" s="14"/>
      <c r="F184" s="14"/>
      <c r="G184" s="14"/>
      <c r="H184" s="22">
        <f t="shared" si="63"/>
        <v>169</v>
      </c>
      <c r="I184" s="23">
        <f t="shared" si="64"/>
        <v>0</v>
      </c>
      <c r="J184" s="23">
        <f t="shared" si="65"/>
        <v>0</v>
      </c>
      <c r="K184" s="23">
        <f t="shared" si="70"/>
        <v>0</v>
      </c>
      <c r="L184" s="24">
        <f t="shared" si="71"/>
        <v>0</v>
      </c>
      <c r="M184" s="1"/>
      <c r="N184" s="7"/>
      <c r="O184" s="1"/>
      <c r="R184" s="10">
        <f t="shared" si="61"/>
        <v>0</v>
      </c>
      <c r="S184" s="10">
        <f t="shared" si="72"/>
        <v>0</v>
      </c>
      <c r="U184" s="12">
        <f t="shared" si="62"/>
        <v>0</v>
      </c>
      <c r="V184" s="12">
        <f t="shared" si="73"/>
        <v>0</v>
      </c>
      <c r="Y184" s="10">
        <f t="shared" si="66"/>
        <v>192</v>
      </c>
      <c r="Z184" s="10">
        <f t="shared" si="67"/>
        <v>0.99751452630528947</v>
      </c>
      <c r="AA184" s="10">
        <f t="shared" si="68"/>
        <v>0.62014312455949172</v>
      </c>
      <c r="AB184" s="10">
        <f t="shared" si="69"/>
        <v>152.45091990923407</v>
      </c>
    </row>
    <row r="185" spans="1:28" x14ac:dyDescent="0.25">
      <c r="A185" s="14"/>
      <c r="B185" s="14"/>
      <c r="C185" s="14"/>
      <c r="D185" s="14"/>
      <c r="E185" s="14"/>
      <c r="F185" s="14"/>
      <c r="G185" s="14"/>
      <c r="H185" s="25">
        <f t="shared" si="63"/>
        <v>170</v>
      </c>
      <c r="I185" s="18">
        <f t="shared" si="64"/>
        <v>0</v>
      </c>
      <c r="J185" s="18">
        <f t="shared" si="65"/>
        <v>0</v>
      </c>
      <c r="K185" s="18">
        <f t="shared" si="70"/>
        <v>0</v>
      </c>
      <c r="L185" s="19">
        <f t="shared" si="71"/>
        <v>0</v>
      </c>
      <c r="M185" s="1"/>
      <c r="N185" s="8"/>
      <c r="O185" s="1"/>
      <c r="R185" s="10">
        <f t="shared" si="61"/>
        <v>0</v>
      </c>
      <c r="S185" s="10">
        <f t="shared" si="72"/>
        <v>0</v>
      </c>
      <c r="U185" s="12">
        <f t="shared" si="62"/>
        <v>0</v>
      </c>
      <c r="V185" s="12">
        <f t="shared" si="73"/>
        <v>0</v>
      </c>
      <c r="Y185" s="10">
        <f t="shared" si="66"/>
        <v>191</v>
      </c>
      <c r="Z185" s="10">
        <f t="shared" si="67"/>
        <v>0.99751452630528947</v>
      </c>
      <c r="AA185" s="10">
        <f t="shared" si="68"/>
        <v>0.62168831451151907</v>
      </c>
      <c r="AB185" s="10">
        <f t="shared" si="69"/>
        <v>151.83077678467461</v>
      </c>
    </row>
    <row r="186" spans="1:28" x14ac:dyDescent="0.25">
      <c r="A186" s="14"/>
      <c r="B186" s="14"/>
      <c r="C186" s="14"/>
      <c r="D186" s="14"/>
      <c r="E186" s="14"/>
      <c r="F186" s="14"/>
      <c r="G186" s="14"/>
      <c r="H186" s="25">
        <f t="shared" si="63"/>
        <v>171</v>
      </c>
      <c r="I186" s="18">
        <f t="shared" si="64"/>
        <v>0</v>
      </c>
      <c r="J186" s="18">
        <f t="shared" si="65"/>
        <v>0</v>
      </c>
      <c r="K186" s="18">
        <f t="shared" si="70"/>
        <v>0</v>
      </c>
      <c r="L186" s="19">
        <f t="shared" si="71"/>
        <v>0</v>
      </c>
      <c r="M186" s="1"/>
      <c r="N186" s="8"/>
      <c r="O186" s="1"/>
      <c r="R186" s="10">
        <f t="shared" si="61"/>
        <v>0</v>
      </c>
      <c r="S186" s="10">
        <f t="shared" si="72"/>
        <v>0</v>
      </c>
      <c r="U186" s="12">
        <f t="shared" si="62"/>
        <v>0</v>
      </c>
      <c r="V186" s="12">
        <f t="shared" si="73"/>
        <v>0</v>
      </c>
      <c r="Y186" s="10">
        <f t="shared" si="66"/>
        <v>190</v>
      </c>
      <c r="Z186" s="10">
        <f t="shared" si="67"/>
        <v>0.99751452630528947</v>
      </c>
      <c r="AA186" s="10">
        <f t="shared" si="68"/>
        <v>0.62323735456184337</v>
      </c>
      <c r="AB186" s="10">
        <f t="shared" si="69"/>
        <v>151.20908847016318</v>
      </c>
    </row>
    <row r="187" spans="1:28" x14ac:dyDescent="0.25">
      <c r="A187" s="14"/>
      <c r="B187" s="14"/>
      <c r="C187" s="14"/>
      <c r="D187" s="14"/>
      <c r="E187" s="14"/>
      <c r="F187" s="14"/>
      <c r="G187" s="14"/>
      <c r="H187" s="25">
        <f t="shared" si="63"/>
        <v>172</v>
      </c>
      <c r="I187" s="18">
        <f t="shared" si="64"/>
        <v>0</v>
      </c>
      <c r="J187" s="18">
        <f t="shared" si="65"/>
        <v>0</v>
      </c>
      <c r="K187" s="18">
        <f t="shared" si="70"/>
        <v>0</v>
      </c>
      <c r="L187" s="19">
        <f t="shared" si="71"/>
        <v>0</v>
      </c>
      <c r="M187" s="1"/>
      <c r="N187" s="8"/>
      <c r="O187" s="1"/>
      <c r="R187" s="10">
        <f t="shared" si="61"/>
        <v>0</v>
      </c>
      <c r="S187" s="10">
        <f t="shared" si="72"/>
        <v>0</v>
      </c>
      <c r="U187" s="12">
        <f t="shared" si="62"/>
        <v>0</v>
      </c>
      <c r="V187" s="12">
        <f t="shared" si="73"/>
        <v>0</v>
      </c>
      <c r="Y187" s="10">
        <f t="shared" si="66"/>
        <v>189</v>
      </c>
      <c r="Z187" s="10">
        <f t="shared" si="67"/>
        <v>0.99751452630528947</v>
      </c>
      <c r="AA187" s="10">
        <f t="shared" si="68"/>
        <v>0.62479025430362656</v>
      </c>
      <c r="AB187" s="10">
        <f t="shared" si="69"/>
        <v>150.58585111560137</v>
      </c>
    </row>
    <row r="188" spans="1:28" x14ac:dyDescent="0.25">
      <c r="A188" s="14"/>
      <c r="B188" s="14"/>
      <c r="C188" s="14"/>
      <c r="D188" s="14"/>
      <c r="E188" s="14"/>
      <c r="F188" s="14"/>
      <c r="G188" s="14"/>
      <c r="H188" s="25">
        <f t="shared" si="63"/>
        <v>173</v>
      </c>
      <c r="I188" s="18">
        <f t="shared" si="64"/>
        <v>0</v>
      </c>
      <c r="J188" s="18">
        <f t="shared" si="65"/>
        <v>0</v>
      </c>
      <c r="K188" s="18">
        <f t="shared" si="70"/>
        <v>0</v>
      </c>
      <c r="L188" s="19">
        <f t="shared" si="71"/>
        <v>0</v>
      </c>
      <c r="M188" s="1"/>
      <c r="N188" s="8"/>
      <c r="O188" s="1"/>
      <c r="R188" s="10">
        <f t="shared" si="61"/>
        <v>0</v>
      </c>
      <c r="S188" s="10">
        <f t="shared" si="72"/>
        <v>0</v>
      </c>
      <c r="U188" s="12">
        <f t="shared" si="62"/>
        <v>0</v>
      </c>
      <c r="V188" s="12">
        <f t="shared" si="73"/>
        <v>0</v>
      </c>
      <c r="Y188" s="10">
        <f t="shared" si="66"/>
        <v>188</v>
      </c>
      <c r="Z188" s="10">
        <f t="shared" si="67"/>
        <v>0.99751452630528947</v>
      </c>
      <c r="AA188" s="10">
        <f t="shared" si="68"/>
        <v>0.626347023353933</v>
      </c>
      <c r="AB188" s="10">
        <f t="shared" si="69"/>
        <v>149.9610608612978</v>
      </c>
    </row>
    <row r="189" spans="1:28" x14ac:dyDescent="0.25">
      <c r="A189" s="14"/>
      <c r="B189" s="14"/>
      <c r="C189" s="14"/>
      <c r="D189" s="14"/>
      <c r="E189" s="14"/>
      <c r="F189" s="14"/>
      <c r="G189" s="14"/>
      <c r="H189" s="25">
        <f t="shared" si="63"/>
        <v>174</v>
      </c>
      <c r="I189" s="18">
        <f t="shared" si="64"/>
        <v>0</v>
      </c>
      <c r="J189" s="18">
        <f t="shared" si="65"/>
        <v>0</v>
      </c>
      <c r="K189" s="18">
        <f t="shared" si="70"/>
        <v>0</v>
      </c>
      <c r="L189" s="19">
        <f t="shared" si="71"/>
        <v>0</v>
      </c>
      <c r="M189" s="1"/>
      <c r="N189" s="8"/>
      <c r="O189" s="1"/>
      <c r="R189" s="10">
        <f t="shared" si="61"/>
        <v>0</v>
      </c>
      <c r="S189" s="10">
        <f t="shared" si="72"/>
        <v>0</v>
      </c>
      <c r="U189" s="12">
        <f t="shared" si="62"/>
        <v>0</v>
      </c>
      <c r="V189" s="12">
        <f t="shared" si="73"/>
        <v>0</v>
      </c>
      <c r="Y189" s="10">
        <f t="shared" si="66"/>
        <v>187</v>
      </c>
      <c r="Z189" s="10">
        <f t="shared" si="67"/>
        <v>0.99751452630528947</v>
      </c>
      <c r="AA189" s="10">
        <f t="shared" si="68"/>
        <v>0.62790767135378989</v>
      </c>
      <c r="AB189" s="10">
        <f t="shared" si="69"/>
        <v>149.33471383794387</v>
      </c>
    </row>
    <row r="190" spans="1:28" x14ac:dyDescent="0.25">
      <c r="A190" s="14"/>
      <c r="B190" s="14"/>
      <c r="C190" s="14"/>
      <c r="D190" s="14"/>
      <c r="E190" s="14"/>
      <c r="F190" s="14"/>
      <c r="G190" s="14"/>
      <c r="H190" s="25">
        <f t="shared" si="63"/>
        <v>175</v>
      </c>
      <c r="I190" s="18">
        <f t="shared" si="64"/>
        <v>0</v>
      </c>
      <c r="J190" s="18">
        <f t="shared" si="65"/>
        <v>0</v>
      </c>
      <c r="K190" s="18">
        <f t="shared" si="70"/>
        <v>0</v>
      </c>
      <c r="L190" s="19">
        <f t="shared" si="71"/>
        <v>0</v>
      </c>
      <c r="M190" s="1"/>
      <c r="N190" s="8"/>
      <c r="O190" s="1"/>
      <c r="R190" s="10">
        <f t="shared" si="61"/>
        <v>0</v>
      </c>
      <c r="S190" s="10">
        <f t="shared" si="72"/>
        <v>0</v>
      </c>
      <c r="U190" s="12">
        <f t="shared" si="62"/>
        <v>0</v>
      </c>
      <c r="V190" s="12">
        <f t="shared" si="73"/>
        <v>0</v>
      </c>
      <c r="Y190" s="10">
        <f t="shared" si="66"/>
        <v>186</v>
      </c>
      <c r="Z190" s="10">
        <f t="shared" si="67"/>
        <v>0.99751452630528947</v>
      </c>
      <c r="AA190" s="10">
        <f t="shared" si="68"/>
        <v>0.62947220796824632</v>
      </c>
      <c r="AB190" s="10">
        <f t="shared" si="69"/>
        <v>148.7068061665901</v>
      </c>
    </row>
    <row r="191" spans="1:28" x14ac:dyDescent="0.25">
      <c r="A191" s="14"/>
      <c r="B191" s="14"/>
      <c r="C191" s="14"/>
      <c r="D191" s="14"/>
      <c r="E191" s="14"/>
      <c r="F191" s="14"/>
      <c r="G191" s="14"/>
      <c r="H191" s="25">
        <f t="shared" si="63"/>
        <v>176</v>
      </c>
      <c r="I191" s="18">
        <f t="shared" si="64"/>
        <v>0</v>
      </c>
      <c r="J191" s="18">
        <f t="shared" si="65"/>
        <v>0</v>
      </c>
      <c r="K191" s="18">
        <f t="shared" si="70"/>
        <v>0</v>
      </c>
      <c r="L191" s="19">
        <f t="shared" si="71"/>
        <v>0</v>
      </c>
      <c r="M191" s="1"/>
      <c r="N191" s="8"/>
      <c r="O191" s="1"/>
      <c r="R191" s="10">
        <f t="shared" si="61"/>
        <v>0</v>
      </c>
      <c r="S191" s="10">
        <f t="shared" si="72"/>
        <v>0</v>
      </c>
      <c r="U191" s="12">
        <f t="shared" si="62"/>
        <v>0</v>
      </c>
      <c r="V191" s="12">
        <f t="shared" si="73"/>
        <v>0</v>
      </c>
      <c r="Y191" s="10">
        <f t="shared" si="66"/>
        <v>185</v>
      </c>
      <c r="Z191" s="10">
        <f t="shared" si="67"/>
        <v>0.99751452630528947</v>
      </c>
      <c r="AA191" s="10">
        <f t="shared" si="68"/>
        <v>0.63104064288643369</v>
      </c>
      <c r="AB191" s="10">
        <f t="shared" si="69"/>
        <v>148.07733395862192</v>
      </c>
    </row>
    <row r="192" spans="1:28" x14ac:dyDescent="0.25">
      <c r="A192" s="14"/>
      <c r="B192" s="14"/>
      <c r="C192" s="14"/>
      <c r="D192" s="14"/>
      <c r="E192" s="14"/>
      <c r="F192" s="14"/>
      <c r="G192" s="14"/>
      <c r="H192" s="25">
        <f t="shared" si="63"/>
        <v>177</v>
      </c>
      <c r="I192" s="18">
        <f t="shared" si="64"/>
        <v>0</v>
      </c>
      <c r="J192" s="18">
        <f t="shared" si="65"/>
        <v>0</v>
      </c>
      <c r="K192" s="18">
        <f t="shared" si="70"/>
        <v>0</v>
      </c>
      <c r="L192" s="19">
        <f t="shared" si="71"/>
        <v>0</v>
      </c>
      <c r="M192" s="1"/>
      <c r="N192" s="8"/>
      <c r="O192" s="1"/>
      <c r="R192" s="10">
        <f t="shared" si="61"/>
        <v>0</v>
      </c>
      <c r="S192" s="10">
        <f t="shared" si="72"/>
        <v>0</v>
      </c>
      <c r="U192" s="12">
        <f t="shared" si="62"/>
        <v>0</v>
      </c>
      <c r="V192" s="12">
        <f t="shared" si="73"/>
        <v>0</v>
      </c>
      <c r="Y192" s="10">
        <f t="shared" si="66"/>
        <v>184</v>
      </c>
      <c r="Z192" s="10">
        <f t="shared" si="67"/>
        <v>0.99751452630528947</v>
      </c>
      <c r="AA192" s="10">
        <f t="shared" si="68"/>
        <v>0.63261298582162562</v>
      </c>
      <c r="AB192" s="10">
        <f t="shared" si="69"/>
        <v>147.44629331573555</v>
      </c>
    </row>
    <row r="193" spans="1:28" x14ac:dyDescent="0.25">
      <c r="A193" s="14"/>
      <c r="B193" s="14"/>
      <c r="C193" s="14"/>
      <c r="D193" s="14"/>
      <c r="E193" s="14"/>
      <c r="F193" s="14"/>
      <c r="G193" s="14"/>
      <c r="H193" s="25">
        <f t="shared" si="63"/>
        <v>178</v>
      </c>
      <c r="I193" s="18">
        <f t="shared" si="64"/>
        <v>0</v>
      </c>
      <c r="J193" s="18">
        <f t="shared" si="65"/>
        <v>0</v>
      </c>
      <c r="K193" s="18">
        <f t="shared" si="70"/>
        <v>0</v>
      </c>
      <c r="L193" s="19">
        <f t="shared" si="71"/>
        <v>0</v>
      </c>
      <c r="M193" s="1"/>
      <c r="N193" s="8"/>
      <c r="O193" s="1"/>
      <c r="R193" s="10">
        <f t="shared" si="61"/>
        <v>0</v>
      </c>
      <c r="S193" s="10">
        <f t="shared" si="72"/>
        <v>0</v>
      </c>
      <c r="U193" s="12">
        <f t="shared" si="62"/>
        <v>0</v>
      </c>
      <c r="V193" s="12">
        <f t="shared" si="73"/>
        <v>0</v>
      </c>
      <c r="Y193" s="10">
        <f t="shared" si="66"/>
        <v>183</v>
      </c>
      <c r="Z193" s="10">
        <f t="shared" si="67"/>
        <v>0.99751452630528947</v>
      </c>
      <c r="AA193" s="10">
        <f t="shared" si="68"/>
        <v>0.63418924651129771</v>
      </c>
      <c r="AB193" s="10">
        <f t="shared" si="69"/>
        <v>146.81368032991395</v>
      </c>
    </row>
    <row r="194" spans="1:28" x14ac:dyDescent="0.25">
      <c r="A194" s="14"/>
      <c r="B194" s="14"/>
      <c r="C194" s="14"/>
      <c r="D194" s="14"/>
      <c r="E194" s="14"/>
      <c r="F194" s="14"/>
      <c r="G194" s="14"/>
      <c r="H194" s="25">
        <f t="shared" si="63"/>
        <v>179</v>
      </c>
      <c r="I194" s="18">
        <f t="shared" si="64"/>
        <v>0</v>
      </c>
      <c r="J194" s="18">
        <f t="shared" si="65"/>
        <v>0</v>
      </c>
      <c r="K194" s="18">
        <f t="shared" si="70"/>
        <v>0</v>
      </c>
      <c r="L194" s="19">
        <f t="shared" si="71"/>
        <v>0</v>
      </c>
      <c r="M194" s="1"/>
      <c r="N194" s="8"/>
      <c r="O194" s="1"/>
      <c r="R194" s="10">
        <f t="shared" si="61"/>
        <v>0</v>
      </c>
      <c r="S194" s="10">
        <f t="shared" si="72"/>
        <v>0</v>
      </c>
      <c r="U194" s="12">
        <f t="shared" si="62"/>
        <v>0</v>
      </c>
      <c r="V194" s="12">
        <f t="shared" si="73"/>
        <v>0</v>
      </c>
      <c r="Y194" s="10">
        <f t="shared" si="66"/>
        <v>182</v>
      </c>
      <c r="Z194" s="10">
        <f t="shared" si="67"/>
        <v>0.99751452630528947</v>
      </c>
      <c r="AA194" s="10">
        <f t="shared" si="68"/>
        <v>0.63576943471718828</v>
      </c>
      <c r="AB194" s="10">
        <f t="shared" si="69"/>
        <v>146.1794910834027</v>
      </c>
    </row>
    <row r="195" spans="1:28" x14ac:dyDescent="0.25">
      <c r="A195" s="14"/>
      <c r="B195" s="14"/>
      <c r="C195" s="14"/>
      <c r="D195" s="14"/>
      <c r="E195" s="14"/>
      <c r="F195" s="14"/>
      <c r="G195" s="14"/>
      <c r="H195" s="26">
        <f t="shared" si="63"/>
        <v>180</v>
      </c>
      <c r="I195" s="27">
        <f t="shared" si="64"/>
        <v>0</v>
      </c>
      <c r="J195" s="27">
        <f t="shared" si="65"/>
        <v>0</v>
      </c>
      <c r="K195" s="27">
        <f t="shared" si="70"/>
        <v>0</v>
      </c>
      <c r="L195" s="28">
        <f t="shared" si="71"/>
        <v>0</v>
      </c>
      <c r="M195" s="1"/>
      <c r="N195" s="9"/>
      <c r="O195" s="1"/>
      <c r="R195" s="10">
        <f t="shared" si="61"/>
        <v>0</v>
      </c>
      <c r="S195" s="10">
        <f t="shared" si="72"/>
        <v>0</v>
      </c>
      <c r="U195" s="12">
        <f t="shared" si="62"/>
        <v>0</v>
      </c>
      <c r="V195" s="12">
        <f t="shared" si="73"/>
        <v>0</v>
      </c>
      <c r="Y195" s="10">
        <f t="shared" si="66"/>
        <v>181</v>
      </c>
      <c r="Z195" s="10">
        <f t="shared" si="67"/>
        <v>0.99751452630528947</v>
      </c>
      <c r="AA195" s="10">
        <f t="shared" si="68"/>
        <v>0.6373535602253585</v>
      </c>
      <c r="AB195" s="10">
        <f t="shared" si="69"/>
        <v>145.54372164868556</v>
      </c>
    </row>
    <row r="196" spans="1:28" x14ac:dyDescent="0.25">
      <c r="A196" s="14"/>
      <c r="B196" s="14"/>
      <c r="C196" s="14"/>
      <c r="D196" s="14"/>
      <c r="E196" s="14"/>
      <c r="F196" s="14"/>
      <c r="G196" s="14"/>
      <c r="H196" s="22">
        <f t="shared" si="63"/>
        <v>181</v>
      </c>
      <c r="I196" s="23">
        <f t="shared" si="64"/>
        <v>0</v>
      </c>
      <c r="J196" s="23">
        <f t="shared" si="65"/>
        <v>0</v>
      </c>
      <c r="K196" s="23">
        <f t="shared" si="70"/>
        <v>0</v>
      </c>
      <c r="L196" s="24">
        <f t="shared" si="71"/>
        <v>0</v>
      </c>
      <c r="M196" s="1"/>
      <c r="N196" s="7"/>
      <c r="O196" s="1"/>
      <c r="R196" s="10">
        <f t="shared" si="61"/>
        <v>0</v>
      </c>
      <c r="S196" s="10">
        <f t="shared" si="72"/>
        <v>0</v>
      </c>
      <c r="U196" s="12">
        <f t="shared" si="62"/>
        <v>0</v>
      </c>
      <c r="V196" s="12">
        <f t="shared" si="73"/>
        <v>0</v>
      </c>
      <c r="Y196" s="10">
        <f t="shared" si="66"/>
        <v>180</v>
      </c>
      <c r="Z196" s="10">
        <f t="shared" si="67"/>
        <v>0.99751452630528947</v>
      </c>
      <c r="AA196" s="10">
        <f t="shared" si="68"/>
        <v>0.63894163284625327</v>
      </c>
      <c r="AB196" s="10">
        <f t="shared" si="69"/>
        <v>144.90636808846023</v>
      </c>
    </row>
    <row r="197" spans="1:28" x14ac:dyDescent="0.25">
      <c r="A197" s="14"/>
      <c r="B197" s="14"/>
      <c r="C197" s="14"/>
      <c r="D197" s="14"/>
      <c r="E197" s="14"/>
      <c r="F197" s="14"/>
      <c r="G197" s="14"/>
      <c r="H197" s="25">
        <f t="shared" si="63"/>
        <v>182</v>
      </c>
      <c r="I197" s="18">
        <f t="shared" si="64"/>
        <v>0</v>
      </c>
      <c r="J197" s="18">
        <f t="shared" si="65"/>
        <v>0</v>
      </c>
      <c r="K197" s="18">
        <f t="shared" si="70"/>
        <v>0</v>
      </c>
      <c r="L197" s="19">
        <f t="shared" si="71"/>
        <v>0</v>
      </c>
      <c r="M197" s="1"/>
      <c r="N197" s="8"/>
      <c r="O197" s="1"/>
      <c r="R197" s="10">
        <f t="shared" si="61"/>
        <v>0</v>
      </c>
      <c r="S197" s="10">
        <f t="shared" si="72"/>
        <v>0</v>
      </c>
      <c r="U197" s="12">
        <f t="shared" si="62"/>
        <v>0</v>
      </c>
      <c r="V197" s="12">
        <f t="shared" si="73"/>
        <v>0</v>
      </c>
      <c r="Y197" s="10">
        <f t="shared" si="66"/>
        <v>179</v>
      </c>
      <c r="Z197" s="10">
        <f t="shared" si="67"/>
        <v>0.99751452630528947</v>
      </c>
      <c r="AA197" s="10">
        <f t="shared" si="68"/>
        <v>0.64053366241476184</v>
      </c>
      <c r="AB197" s="10">
        <f t="shared" si="69"/>
        <v>144.26742645561396</v>
      </c>
    </row>
    <row r="198" spans="1:28" x14ac:dyDescent="0.25">
      <c r="A198" s="14"/>
      <c r="B198" s="14"/>
      <c r="C198" s="14"/>
      <c r="D198" s="14"/>
      <c r="E198" s="14"/>
      <c r="F198" s="14"/>
      <c r="G198" s="14"/>
      <c r="H198" s="25">
        <f t="shared" si="63"/>
        <v>183</v>
      </c>
      <c r="I198" s="18">
        <f t="shared" si="64"/>
        <v>0</v>
      </c>
      <c r="J198" s="18">
        <f t="shared" si="65"/>
        <v>0</v>
      </c>
      <c r="K198" s="18">
        <f t="shared" si="70"/>
        <v>0</v>
      </c>
      <c r="L198" s="19">
        <f t="shared" si="71"/>
        <v>0</v>
      </c>
      <c r="M198" s="1"/>
      <c r="N198" s="8"/>
      <c r="O198" s="1"/>
      <c r="R198" s="10">
        <f t="shared" si="61"/>
        <v>0</v>
      </c>
      <c r="S198" s="10">
        <f t="shared" si="72"/>
        <v>0</v>
      </c>
      <c r="U198" s="12">
        <f t="shared" si="62"/>
        <v>0</v>
      </c>
      <c r="V198" s="12">
        <f t="shared" si="73"/>
        <v>0</v>
      </c>
      <c r="Y198" s="10">
        <f t="shared" si="66"/>
        <v>178</v>
      </c>
      <c r="Z198" s="10">
        <f t="shared" si="67"/>
        <v>0.99751452630528947</v>
      </c>
      <c r="AA198" s="10">
        <f t="shared" si="68"/>
        <v>0.6421296587902785</v>
      </c>
      <c r="AB198" s="10">
        <f t="shared" si="69"/>
        <v>143.62689279319926</v>
      </c>
    </row>
    <row r="199" spans="1:28" x14ac:dyDescent="0.25">
      <c r="A199" s="14"/>
      <c r="B199" s="14"/>
      <c r="C199" s="14"/>
      <c r="D199" s="14"/>
      <c r="E199" s="14"/>
      <c r="F199" s="14"/>
      <c r="G199" s="14"/>
      <c r="H199" s="25">
        <f t="shared" si="63"/>
        <v>184</v>
      </c>
      <c r="I199" s="18">
        <f t="shared" si="64"/>
        <v>0</v>
      </c>
      <c r="J199" s="18">
        <f t="shared" si="65"/>
        <v>0</v>
      </c>
      <c r="K199" s="18">
        <f t="shared" si="70"/>
        <v>0</v>
      </c>
      <c r="L199" s="19">
        <f t="shared" si="71"/>
        <v>0</v>
      </c>
      <c r="M199" s="1"/>
      <c r="N199" s="8"/>
      <c r="O199" s="1"/>
      <c r="R199" s="10">
        <f t="shared" si="61"/>
        <v>0</v>
      </c>
      <c r="S199" s="10">
        <f t="shared" si="72"/>
        <v>0</v>
      </c>
      <c r="U199" s="12">
        <f t="shared" si="62"/>
        <v>0</v>
      </c>
      <c r="V199" s="12">
        <f t="shared" si="73"/>
        <v>0</v>
      </c>
      <c r="Y199" s="10">
        <f t="shared" si="66"/>
        <v>177</v>
      </c>
      <c r="Z199" s="10">
        <f t="shared" si="67"/>
        <v>0.99751452630528947</v>
      </c>
      <c r="AA199" s="10">
        <f t="shared" si="68"/>
        <v>0.64372963185676413</v>
      </c>
      <c r="AB199" s="10">
        <f t="shared" si="69"/>
        <v>142.98476313440904</v>
      </c>
    </row>
    <row r="200" spans="1:28" x14ac:dyDescent="0.25">
      <c r="A200" s="14"/>
      <c r="B200" s="14"/>
      <c r="C200" s="14"/>
      <c r="D200" s="14"/>
      <c r="E200" s="14"/>
      <c r="F200" s="14"/>
      <c r="G200" s="14"/>
      <c r="H200" s="25">
        <f t="shared" si="63"/>
        <v>185</v>
      </c>
      <c r="I200" s="18">
        <f t="shared" si="64"/>
        <v>0</v>
      </c>
      <c r="J200" s="18">
        <f t="shared" si="65"/>
        <v>0</v>
      </c>
      <c r="K200" s="18">
        <f t="shared" si="70"/>
        <v>0</v>
      </c>
      <c r="L200" s="19">
        <f t="shared" si="71"/>
        <v>0</v>
      </c>
      <c r="M200" s="1"/>
      <c r="N200" s="8"/>
      <c r="O200" s="1"/>
      <c r="R200" s="10">
        <f t="shared" si="61"/>
        <v>0</v>
      </c>
      <c r="S200" s="10">
        <f t="shared" si="72"/>
        <v>0</v>
      </c>
      <c r="U200" s="12">
        <f t="shared" si="62"/>
        <v>0</v>
      </c>
      <c r="V200" s="12">
        <f t="shared" si="73"/>
        <v>0</v>
      </c>
      <c r="Y200" s="10">
        <f t="shared" si="66"/>
        <v>176</v>
      </c>
      <c r="Z200" s="10">
        <f t="shared" si="67"/>
        <v>0.99751452630528947</v>
      </c>
      <c r="AA200" s="10">
        <f t="shared" si="68"/>
        <v>0.64533359152280723</v>
      </c>
      <c r="AB200" s="10">
        <f t="shared" si="69"/>
        <v>142.34103350255228</v>
      </c>
    </row>
    <row r="201" spans="1:28" x14ac:dyDescent="0.25">
      <c r="A201" s="14"/>
      <c r="B201" s="14"/>
      <c r="C201" s="14"/>
      <c r="D201" s="14"/>
      <c r="E201" s="14"/>
      <c r="F201" s="14"/>
      <c r="G201" s="14"/>
      <c r="H201" s="25">
        <f t="shared" si="63"/>
        <v>186</v>
      </c>
      <c r="I201" s="18">
        <f t="shared" si="64"/>
        <v>0</v>
      </c>
      <c r="J201" s="18">
        <f t="shared" si="65"/>
        <v>0</v>
      </c>
      <c r="K201" s="18">
        <f t="shared" si="70"/>
        <v>0</v>
      </c>
      <c r="L201" s="19">
        <f t="shared" si="71"/>
        <v>0</v>
      </c>
      <c r="M201" s="1"/>
      <c r="N201" s="8"/>
      <c r="O201" s="1"/>
      <c r="R201" s="10">
        <f t="shared" si="61"/>
        <v>0</v>
      </c>
      <c r="S201" s="10">
        <f t="shared" si="72"/>
        <v>0</v>
      </c>
      <c r="U201" s="12">
        <f t="shared" si="62"/>
        <v>0</v>
      </c>
      <c r="V201" s="12">
        <f t="shared" si="73"/>
        <v>0</v>
      </c>
      <c r="Y201" s="10">
        <f t="shared" si="66"/>
        <v>175</v>
      </c>
      <c r="Z201" s="10">
        <f t="shared" si="67"/>
        <v>0.99751452630528947</v>
      </c>
      <c r="AA201" s="10">
        <f t="shared" si="68"/>
        <v>0.64694154772168477</v>
      </c>
      <c r="AB201" s="10">
        <f t="shared" si="69"/>
        <v>141.69569991102952</v>
      </c>
    </row>
    <row r="202" spans="1:28" x14ac:dyDescent="0.25">
      <c r="A202" s="14"/>
      <c r="B202" s="14"/>
      <c r="C202" s="14"/>
      <c r="D202" s="14"/>
      <c r="E202" s="14"/>
      <c r="F202" s="14"/>
      <c r="G202" s="14"/>
      <c r="H202" s="25">
        <f t="shared" si="63"/>
        <v>187</v>
      </c>
      <c r="I202" s="18">
        <f t="shared" si="64"/>
        <v>0</v>
      </c>
      <c r="J202" s="18">
        <f t="shared" si="65"/>
        <v>0</v>
      </c>
      <c r="K202" s="18">
        <f t="shared" si="70"/>
        <v>0</v>
      </c>
      <c r="L202" s="19">
        <f t="shared" si="71"/>
        <v>0</v>
      </c>
      <c r="M202" s="1"/>
      <c r="N202" s="8"/>
      <c r="O202" s="1"/>
      <c r="R202" s="10">
        <f t="shared" si="61"/>
        <v>0</v>
      </c>
      <c r="S202" s="10">
        <f t="shared" si="72"/>
        <v>0</v>
      </c>
      <c r="U202" s="12">
        <f t="shared" si="62"/>
        <v>0</v>
      </c>
      <c r="V202" s="12">
        <f t="shared" si="73"/>
        <v>0</v>
      </c>
      <c r="Y202" s="10">
        <f t="shared" si="66"/>
        <v>174</v>
      </c>
      <c r="Z202" s="10">
        <f t="shared" si="67"/>
        <v>0.99751452630528947</v>
      </c>
      <c r="AA202" s="10">
        <f t="shared" si="68"/>
        <v>0.64855351041142451</v>
      </c>
      <c r="AB202" s="10">
        <f t="shared" si="69"/>
        <v>141.04875836330788</v>
      </c>
    </row>
    <row r="203" spans="1:28" x14ac:dyDescent="0.25">
      <c r="A203" s="14"/>
      <c r="B203" s="14"/>
      <c r="C203" s="14"/>
      <c r="D203" s="14"/>
      <c r="E203" s="14"/>
      <c r="F203" s="14"/>
      <c r="G203" s="14"/>
      <c r="H203" s="25">
        <f t="shared" si="63"/>
        <v>188</v>
      </c>
      <c r="I203" s="18">
        <f t="shared" si="64"/>
        <v>0</v>
      </c>
      <c r="J203" s="18">
        <f t="shared" si="65"/>
        <v>0</v>
      </c>
      <c r="K203" s="18">
        <f t="shared" si="70"/>
        <v>0</v>
      </c>
      <c r="L203" s="19">
        <f t="shared" si="71"/>
        <v>0</v>
      </c>
      <c r="M203" s="1"/>
      <c r="N203" s="8"/>
      <c r="O203" s="1"/>
      <c r="R203" s="10">
        <f t="shared" si="61"/>
        <v>0</v>
      </c>
      <c r="S203" s="10">
        <f t="shared" si="72"/>
        <v>0</v>
      </c>
      <c r="U203" s="12">
        <f t="shared" si="62"/>
        <v>0</v>
      </c>
      <c r="V203" s="12">
        <f t="shared" si="73"/>
        <v>0</v>
      </c>
      <c r="Y203" s="10">
        <f t="shared" si="66"/>
        <v>173</v>
      </c>
      <c r="Z203" s="10">
        <f t="shared" si="67"/>
        <v>0.99751452630528947</v>
      </c>
      <c r="AA203" s="10">
        <f t="shared" si="68"/>
        <v>0.6501694895748662</v>
      </c>
      <c r="AB203" s="10">
        <f t="shared" si="69"/>
        <v>140.40020485289651</v>
      </c>
    </row>
    <row r="204" spans="1:28" x14ac:dyDescent="0.25">
      <c r="A204" s="14"/>
      <c r="B204" s="14"/>
      <c r="C204" s="14"/>
      <c r="D204" s="14"/>
      <c r="E204" s="14"/>
      <c r="F204" s="14"/>
      <c r="G204" s="14"/>
      <c r="H204" s="25">
        <f t="shared" si="63"/>
        <v>189</v>
      </c>
      <c r="I204" s="18">
        <f t="shared" si="64"/>
        <v>0</v>
      </c>
      <c r="J204" s="18">
        <f t="shared" si="65"/>
        <v>0</v>
      </c>
      <c r="K204" s="18">
        <f t="shared" si="70"/>
        <v>0</v>
      </c>
      <c r="L204" s="19">
        <f t="shared" si="71"/>
        <v>0</v>
      </c>
      <c r="M204" s="1"/>
      <c r="N204" s="8"/>
      <c r="O204" s="1"/>
      <c r="R204" s="10">
        <f t="shared" si="61"/>
        <v>0</v>
      </c>
      <c r="S204" s="10">
        <f t="shared" si="72"/>
        <v>0</v>
      </c>
      <c r="U204" s="12">
        <f t="shared" si="62"/>
        <v>0</v>
      </c>
      <c r="V204" s="12">
        <f t="shared" si="73"/>
        <v>0</v>
      </c>
      <c r="Y204" s="10">
        <f t="shared" si="66"/>
        <v>172</v>
      </c>
      <c r="Z204" s="10">
        <f t="shared" si="67"/>
        <v>0.99751452630528947</v>
      </c>
      <c r="AA204" s="10">
        <f t="shared" si="68"/>
        <v>0.6517894952197234</v>
      </c>
      <c r="AB204" s="10">
        <f t="shared" si="69"/>
        <v>139.7500353633217</v>
      </c>
    </row>
    <row r="205" spans="1:28" x14ac:dyDescent="0.25">
      <c r="A205" s="14"/>
      <c r="B205" s="14"/>
      <c r="C205" s="14"/>
      <c r="D205" s="14"/>
      <c r="E205" s="14"/>
      <c r="F205" s="14"/>
      <c r="G205" s="14"/>
      <c r="H205" s="25">
        <f t="shared" si="63"/>
        <v>190</v>
      </c>
      <c r="I205" s="18">
        <f t="shared" si="64"/>
        <v>0</v>
      </c>
      <c r="J205" s="18">
        <f t="shared" si="65"/>
        <v>0</v>
      </c>
      <c r="K205" s="18">
        <f t="shared" si="70"/>
        <v>0</v>
      </c>
      <c r="L205" s="19">
        <f t="shared" si="71"/>
        <v>0</v>
      </c>
      <c r="M205" s="1"/>
      <c r="N205" s="8"/>
      <c r="O205" s="1"/>
      <c r="R205" s="10">
        <f t="shared" si="61"/>
        <v>0</v>
      </c>
      <c r="S205" s="10">
        <f t="shared" si="72"/>
        <v>0</v>
      </c>
      <c r="U205" s="12">
        <f t="shared" si="62"/>
        <v>0</v>
      </c>
      <c r="V205" s="12">
        <f t="shared" si="73"/>
        <v>0</v>
      </c>
      <c r="Y205" s="10">
        <f t="shared" si="66"/>
        <v>171</v>
      </c>
      <c r="Z205" s="10">
        <f t="shared" si="67"/>
        <v>0.99751452630528947</v>
      </c>
      <c r="AA205" s="10">
        <f t="shared" si="68"/>
        <v>0.65341353737864583</v>
      </c>
      <c r="AB205" s="10">
        <f t="shared" si="69"/>
        <v>139.098245868102</v>
      </c>
    </row>
    <row r="206" spans="1:28" x14ac:dyDescent="0.25">
      <c r="A206" s="14"/>
      <c r="B206" s="14"/>
      <c r="C206" s="14"/>
      <c r="D206" s="14"/>
      <c r="E206" s="14"/>
      <c r="F206" s="14"/>
      <c r="G206" s="14"/>
      <c r="H206" s="25">
        <f t="shared" si="63"/>
        <v>191</v>
      </c>
      <c r="I206" s="18">
        <f t="shared" si="64"/>
        <v>0</v>
      </c>
      <c r="J206" s="18">
        <f t="shared" si="65"/>
        <v>0</v>
      </c>
      <c r="K206" s="18">
        <f t="shared" si="70"/>
        <v>0</v>
      </c>
      <c r="L206" s="19">
        <f t="shared" si="71"/>
        <v>0</v>
      </c>
      <c r="M206" s="1"/>
      <c r="N206" s="8"/>
      <c r="O206" s="1"/>
      <c r="R206" s="10">
        <f t="shared" si="61"/>
        <v>0</v>
      </c>
      <c r="S206" s="10">
        <f t="shared" si="72"/>
        <v>0</v>
      </c>
      <c r="U206" s="12">
        <f t="shared" si="62"/>
        <v>0</v>
      </c>
      <c r="V206" s="12">
        <f t="shared" si="73"/>
        <v>0</v>
      </c>
      <c r="Y206" s="10">
        <f t="shared" si="66"/>
        <v>170</v>
      </c>
      <c r="Z206" s="10">
        <f t="shared" si="67"/>
        <v>0.99751452630528947</v>
      </c>
      <c r="AA206" s="10">
        <f t="shared" si="68"/>
        <v>0.65504162610928085</v>
      </c>
      <c r="AB206" s="10">
        <f t="shared" si="69"/>
        <v>138.44483233072339</v>
      </c>
    </row>
    <row r="207" spans="1:28" x14ac:dyDescent="0.25">
      <c r="A207" s="14"/>
      <c r="B207" s="14"/>
      <c r="C207" s="14"/>
      <c r="D207" s="14"/>
      <c r="E207" s="14"/>
      <c r="F207" s="14"/>
      <c r="G207" s="14"/>
      <c r="H207" s="26">
        <f t="shared" si="63"/>
        <v>192</v>
      </c>
      <c r="I207" s="27">
        <f t="shared" si="64"/>
        <v>0</v>
      </c>
      <c r="J207" s="27">
        <f t="shared" si="65"/>
        <v>0</v>
      </c>
      <c r="K207" s="27">
        <f t="shared" si="70"/>
        <v>0</v>
      </c>
      <c r="L207" s="28">
        <f t="shared" si="71"/>
        <v>0</v>
      </c>
      <c r="M207" s="1"/>
      <c r="N207" s="9"/>
      <c r="O207" s="1"/>
      <c r="R207" s="10">
        <f t="shared" ref="R207:R270" si="74">IF(N207="",0,MIN(N207,I206))</f>
        <v>0</v>
      </c>
      <c r="S207" s="10">
        <f t="shared" si="72"/>
        <v>0</v>
      </c>
      <c r="U207" s="12">
        <f t="shared" si="62"/>
        <v>0</v>
      </c>
      <c r="V207" s="12">
        <f t="shared" si="73"/>
        <v>0</v>
      </c>
      <c r="Y207" s="10">
        <f t="shared" si="66"/>
        <v>169</v>
      </c>
      <c r="Z207" s="10">
        <f t="shared" si="67"/>
        <v>0.99751452630528947</v>
      </c>
      <c r="AA207" s="10">
        <f t="shared" si="68"/>
        <v>0.65667377149433648</v>
      </c>
      <c r="AB207" s="10">
        <f t="shared" si="69"/>
        <v>137.78979070461412</v>
      </c>
    </row>
    <row r="208" spans="1:28" x14ac:dyDescent="0.25">
      <c r="A208" s="14"/>
      <c r="B208" s="14"/>
      <c r="C208" s="14"/>
      <c r="D208" s="14"/>
      <c r="E208" s="14"/>
      <c r="F208" s="14"/>
      <c r="G208" s="14"/>
      <c r="H208" s="22">
        <f t="shared" si="63"/>
        <v>193</v>
      </c>
      <c r="I208" s="23">
        <f t="shared" si="64"/>
        <v>0</v>
      </c>
      <c r="J208" s="23">
        <f t="shared" si="65"/>
        <v>0</v>
      </c>
      <c r="K208" s="23">
        <f t="shared" si="70"/>
        <v>0</v>
      </c>
      <c r="L208" s="24">
        <f t="shared" si="71"/>
        <v>0</v>
      </c>
      <c r="M208" s="1"/>
      <c r="N208" s="7"/>
      <c r="O208" s="1"/>
      <c r="R208" s="10">
        <f t="shared" si="74"/>
        <v>0</v>
      </c>
      <c r="S208" s="10">
        <f t="shared" si="72"/>
        <v>0</v>
      </c>
      <c r="U208" s="12">
        <f t="shared" si="62"/>
        <v>0</v>
      </c>
      <c r="V208" s="12">
        <f t="shared" si="73"/>
        <v>0</v>
      </c>
      <c r="Y208" s="10">
        <f t="shared" si="66"/>
        <v>168</v>
      </c>
      <c r="Z208" s="10">
        <f t="shared" si="67"/>
        <v>0.99751452630528947</v>
      </c>
      <c r="AA208" s="10">
        <f t="shared" si="68"/>
        <v>0.65830998364164306</v>
      </c>
      <c r="AB208" s="10">
        <f t="shared" si="69"/>
        <v>137.13311693311982</v>
      </c>
    </row>
    <row r="209" spans="1:28" x14ac:dyDescent="0.25">
      <c r="A209" s="14"/>
      <c r="B209" s="14"/>
      <c r="C209" s="14"/>
      <c r="D209" s="14"/>
      <c r="E209" s="14"/>
      <c r="F209" s="14"/>
      <c r="G209" s="14"/>
      <c r="H209" s="25">
        <f t="shared" si="63"/>
        <v>194</v>
      </c>
      <c r="I209" s="18">
        <f t="shared" si="64"/>
        <v>0</v>
      </c>
      <c r="J209" s="18">
        <f t="shared" si="65"/>
        <v>0</v>
      </c>
      <c r="K209" s="18">
        <f t="shared" si="70"/>
        <v>0</v>
      </c>
      <c r="L209" s="19">
        <f t="shared" si="71"/>
        <v>0</v>
      </c>
      <c r="M209" s="1"/>
      <c r="N209" s="8"/>
      <c r="O209" s="1"/>
      <c r="R209" s="10">
        <f t="shared" si="74"/>
        <v>0</v>
      </c>
      <c r="S209" s="10">
        <f t="shared" si="72"/>
        <v>0</v>
      </c>
      <c r="U209" s="12">
        <f t="shared" ref="U209:U272" si="75">IF($AB209&gt;0,IF((I208-R209)&gt;I208/$AB209,I208/$AB209,IF(AND((I208-R209)&lt;I208/$AB209,(I208-R209)&gt;0),(I208-R209)+K209,0)),0)</f>
        <v>0</v>
      </c>
      <c r="V209" s="12">
        <f t="shared" si="73"/>
        <v>0</v>
      </c>
      <c r="Y209" s="10">
        <f t="shared" si="66"/>
        <v>167</v>
      </c>
      <c r="Z209" s="10">
        <f t="shared" si="67"/>
        <v>0.99751452630528947</v>
      </c>
      <c r="AA209" s="10">
        <f t="shared" si="68"/>
        <v>0.65995027268421669</v>
      </c>
      <c r="AB209" s="10">
        <f t="shared" si="69"/>
        <v>136.47480694947825</v>
      </c>
    </row>
    <row r="210" spans="1:28" x14ac:dyDescent="0.25">
      <c r="A210" s="14"/>
      <c r="B210" s="14"/>
      <c r="C210" s="14"/>
      <c r="D210" s="14"/>
      <c r="E210" s="14"/>
      <c r="F210" s="14"/>
      <c r="G210" s="14"/>
      <c r="H210" s="25">
        <f t="shared" ref="H210:H273" si="76">H209+1</f>
        <v>195</v>
      </c>
      <c r="I210" s="18">
        <f t="shared" ref="I210:I273" si="77">MAX(I209*(1+$G$6)-J210-R210,0)</f>
        <v>0</v>
      </c>
      <c r="J210" s="18">
        <f t="shared" ref="J210:J273" si="78">IF($T$9=2,U210,V210)</f>
        <v>0</v>
      </c>
      <c r="K210" s="18">
        <f t="shared" si="70"/>
        <v>0</v>
      </c>
      <c r="L210" s="19">
        <f t="shared" si="71"/>
        <v>0</v>
      </c>
      <c r="M210" s="1"/>
      <c r="N210" s="8"/>
      <c r="O210" s="1"/>
      <c r="R210" s="10">
        <f t="shared" si="74"/>
        <v>0</v>
      </c>
      <c r="S210" s="10">
        <f t="shared" si="72"/>
        <v>0</v>
      </c>
      <c r="U210" s="12">
        <f t="shared" si="75"/>
        <v>0</v>
      </c>
      <c r="V210" s="12">
        <f t="shared" si="73"/>
        <v>0</v>
      </c>
      <c r="Y210" s="10">
        <f t="shared" ref="Y210:Y273" si="79">MAX(Y209-1,0)</f>
        <v>166</v>
      </c>
      <c r="Z210" s="10">
        <f t="shared" ref="Z210:Z273" si="80">1/(1+$G$6)</f>
        <v>0.99751452630528947</v>
      </c>
      <c r="AA210" s="10">
        <f t="shared" ref="AA210:AA273" si="81">POWER(Z210,Y210)</f>
        <v>0.66159464878032148</v>
      </c>
      <c r="AB210" s="10">
        <f t="shared" ref="AB210:AB273" si="82">(1-AA210)/$G$6</f>
        <v>135.81485667679405</v>
      </c>
    </row>
    <row r="211" spans="1:28" x14ac:dyDescent="0.25">
      <c r="A211" s="14"/>
      <c r="B211" s="14"/>
      <c r="C211" s="14"/>
      <c r="D211" s="14"/>
      <c r="E211" s="14"/>
      <c r="F211" s="14"/>
      <c r="G211" s="14"/>
      <c r="H211" s="25">
        <f t="shared" si="76"/>
        <v>196</v>
      </c>
      <c r="I211" s="18">
        <f t="shared" si="77"/>
        <v>0</v>
      </c>
      <c r="J211" s="18">
        <f t="shared" si="78"/>
        <v>0</v>
      </c>
      <c r="K211" s="18">
        <f t="shared" si="70"/>
        <v>0</v>
      </c>
      <c r="L211" s="19">
        <f t="shared" si="71"/>
        <v>0</v>
      </c>
      <c r="M211" s="1"/>
      <c r="N211" s="8"/>
      <c r="O211" s="1"/>
      <c r="R211" s="10">
        <f t="shared" si="74"/>
        <v>0</v>
      </c>
      <c r="S211" s="10">
        <f t="shared" si="72"/>
        <v>0</v>
      </c>
      <c r="U211" s="12">
        <f t="shared" si="75"/>
        <v>0</v>
      </c>
      <c r="V211" s="12">
        <f t="shared" si="73"/>
        <v>0</v>
      </c>
      <c r="Y211" s="10">
        <f t="shared" si="79"/>
        <v>165</v>
      </c>
      <c r="Z211" s="10">
        <f t="shared" si="80"/>
        <v>0.99751452630528947</v>
      </c>
      <c r="AA211" s="10">
        <f t="shared" si="81"/>
        <v>0.66324312211353231</v>
      </c>
      <c r="AB211" s="10">
        <f t="shared" si="82"/>
        <v>135.15326202801378</v>
      </c>
    </row>
    <row r="212" spans="1:28" x14ac:dyDescent="0.25">
      <c r="A212" s="14"/>
      <c r="B212" s="14"/>
      <c r="C212" s="14"/>
      <c r="D212" s="14"/>
      <c r="E212" s="14"/>
      <c r="F212" s="14"/>
      <c r="G212" s="14"/>
      <c r="H212" s="25">
        <f t="shared" si="76"/>
        <v>197</v>
      </c>
      <c r="I212" s="18">
        <f t="shared" si="77"/>
        <v>0</v>
      </c>
      <c r="J212" s="18">
        <f t="shared" si="78"/>
        <v>0</v>
      </c>
      <c r="K212" s="18">
        <f t="shared" si="70"/>
        <v>0</v>
      </c>
      <c r="L212" s="19">
        <f t="shared" si="71"/>
        <v>0</v>
      </c>
      <c r="M212" s="1"/>
      <c r="N212" s="8"/>
      <c r="O212" s="1"/>
      <c r="R212" s="10">
        <f t="shared" si="74"/>
        <v>0</v>
      </c>
      <c r="S212" s="10">
        <f t="shared" si="72"/>
        <v>0</v>
      </c>
      <c r="U212" s="12">
        <f t="shared" si="75"/>
        <v>0</v>
      </c>
      <c r="V212" s="12">
        <f t="shared" si="73"/>
        <v>0</v>
      </c>
      <c r="Y212" s="10">
        <f t="shared" si="79"/>
        <v>164</v>
      </c>
      <c r="Z212" s="10">
        <f t="shared" si="80"/>
        <v>0.99751452630528947</v>
      </c>
      <c r="AA212" s="10">
        <f t="shared" si="81"/>
        <v>0.66489570289279842</v>
      </c>
      <c r="AB212" s="10">
        <f t="shared" si="82"/>
        <v>134.49001890590029</v>
      </c>
    </row>
    <row r="213" spans="1:28" x14ac:dyDescent="0.25">
      <c r="A213" s="14"/>
      <c r="B213" s="14"/>
      <c r="C213" s="14"/>
      <c r="D213" s="14"/>
      <c r="E213" s="14"/>
      <c r="F213" s="14"/>
      <c r="G213" s="14"/>
      <c r="H213" s="25">
        <f t="shared" si="76"/>
        <v>198</v>
      </c>
      <c r="I213" s="18">
        <f t="shared" si="77"/>
        <v>0</v>
      </c>
      <c r="J213" s="18">
        <f t="shared" si="78"/>
        <v>0</v>
      </c>
      <c r="K213" s="18">
        <f t="shared" si="70"/>
        <v>0</v>
      </c>
      <c r="L213" s="19">
        <f t="shared" si="71"/>
        <v>0</v>
      </c>
      <c r="M213" s="1"/>
      <c r="N213" s="8"/>
      <c r="O213" s="1"/>
      <c r="R213" s="10">
        <f t="shared" si="74"/>
        <v>0</v>
      </c>
      <c r="S213" s="10">
        <f t="shared" si="72"/>
        <v>0</v>
      </c>
      <c r="U213" s="12">
        <f t="shared" si="75"/>
        <v>0</v>
      </c>
      <c r="V213" s="12">
        <f t="shared" si="73"/>
        <v>0</v>
      </c>
      <c r="Y213" s="10">
        <f t="shared" si="79"/>
        <v>163</v>
      </c>
      <c r="Z213" s="10">
        <f t="shared" si="80"/>
        <v>0.99751452630528947</v>
      </c>
      <c r="AA213" s="10">
        <f t="shared" si="81"/>
        <v>0.66655240135250615</v>
      </c>
      <c r="AB213" s="10">
        <f t="shared" si="82"/>
        <v>133.82512320300756</v>
      </c>
    </row>
    <row r="214" spans="1:28" x14ac:dyDescent="0.25">
      <c r="A214" s="14"/>
      <c r="B214" s="14"/>
      <c r="C214" s="14"/>
      <c r="D214" s="14"/>
      <c r="E214" s="14"/>
      <c r="F214" s="14"/>
      <c r="G214" s="14"/>
      <c r="H214" s="25">
        <f t="shared" si="76"/>
        <v>199</v>
      </c>
      <c r="I214" s="18">
        <f t="shared" si="77"/>
        <v>0</v>
      </c>
      <c r="J214" s="18">
        <f t="shared" si="78"/>
        <v>0</v>
      </c>
      <c r="K214" s="18">
        <f t="shared" si="70"/>
        <v>0</v>
      </c>
      <c r="L214" s="19">
        <f t="shared" si="71"/>
        <v>0</v>
      </c>
      <c r="M214" s="1"/>
      <c r="N214" s="8"/>
      <c r="O214" s="1"/>
      <c r="R214" s="10">
        <f t="shared" si="74"/>
        <v>0</v>
      </c>
      <c r="S214" s="10">
        <f t="shared" si="72"/>
        <v>0</v>
      </c>
      <c r="U214" s="12">
        <f t="shared" si="75"/>
        <v>0</v>
      </c>
      <c r="V214" s="12">
        <f t="shared" si="73"/>
        <v>0</v>
      </c>
      <c r="Y214" s="10">
        <f t="shared" si="79"/>
        <v>162</v>
      </c>
      <c r="Z214" s="10">
        <f t="shared" si="80"/>
        <v>0.99751452630528947</v>
      </c>
      <c r="AA214" s="10">
        <f t="shared" si="81"/>
        <v>0.66821322775254277</v>
      </c>
      <c r="AB214" s="10">
        <f t="shared" si="82"/>
        <v>133.15857080165506</v>
      </c>
    </row>
    <row r="215" spans="1:28" x14ac:dyDescent="0.25">
      <c r="A215" s="14"/>
      <c r="B215" s="14"/>
      <c r="C215" s="14"/>
      <c r="D215" s="14"/>
      <c r="E215" s="14"/>
      <c r="F215" s="14"/>
      <c r="G215" s="14"/>
      <c r="H215" s="25">
        <f t="shared" si="76"/>
        <v>200</v>
      </c>
      <c r="I215" s="18">
        <f t="shared" si="77"/>
        <v>0</v>
      </c>
      <c r="J215" s="18">
        <f t="shared" si="78"/>
        <v>0</v>
      </c>
      <c r="K215" s="18">
        <f t="shared" si="70"/>
        <v>0</v>
      </c>
      <c r="L215" s="19">
        <f t="shared" si="71"/>
        <v>0</v>
      </c>
      <c r="M215" s="1"/>
      <c r="N215" s="8"/>
      <c r="O215" s="1"/>
      <c r="R215" s="10">
        <f t="shared" si="74"/>
        <v>0</v>
      </c>
      <c r="S215" s="10">
        <f t="shared" si="72"/>
        <v>0</v>
      </c>
      <c r="U215" s="12">
        <f t="shared" si="75"/>
        <v>0</v>
      </c>
      <c r="V215" s="12">
        <f t="shared" si="73"/>
        <v>0</v>
      </c>
      <c r="Y215" s="10">
        <f t="shared" si="79"/>
        <v>161</v>
      </c>
      <c r="Z215" s="10">
        <f t="shared" si="80"/>
        <v>0.99751452630528947</v>
      </c>
      <c r="AA215" s="10">
        <f t="shared" si="81"/>
        <v>0.66987819237835944</v>
      </c>
      <c r="AB215" s="10">
        <f t="shared" si="82"/>
        <v>132.49035757390257</v>
      </c>
    </row>
    <row r="216" spans="1:28" x14ac:dyDescent="0.25">
      <c r="A216" s="14"/>
      <c r="B216" s="14"/>
      <c r="C216" s="14"/>
      <c r="D216" s="14"/>
      <c r="E216" s="14"/>
      <c r="F216" s="14"/>
      <c r="G216" s="14"/>
      <c r="H216" s="25">
        <f t="shared" si="76"/>
        <v>201</v>
      </c>
      <c r="I216" s="18">
        <f t="shared" si="77"/>
        <v>0</v>
      </c>
      <c r="J216" s="18">
        <f t="shared" si="78"/>
        <v>0</v>
      </c>
      <c r="K216" s="18">
        <f t="shared" si="70"/>
        <v>0</v>
      </c>
      <c r="L216" s="19">
        <f t="shared" si="71"/>
        <v>0</v>
      </c>
      <c r="M216" s="1"/>
      <c r="N216" s="8"/>
      <c r="O216" s="1"/>
      <c r="R216" s="10">
        <f t="shared" si="74"/>
        <v>0</v>
      </c>
      <c r="S216" s="10">
        <f t="shared" si="72"/>
        <v>0</v>
      </c>
      <c r="U216" s="12">
        <f t="shared" si="75"/>
        <v>0</v>
      </c>
      <c r="V216" s="12">
        <f t="shared" si="73"/>
        <v>0</v>
      </c>
      <c r="Y216" s="10">
        <f t="shared" si="79"/>
        <v>160</v>
      </c>
      <c r="Z216" s="10">
        <f t="shared" si="80"/>
        <v>0.99751452630528947</v>
      </c>
      <c r="AA216" s="10">
        <f t="shared" si="81"/>
        <v>0.67154730554103537</v>
      </c>
      <c r="AB216" s="10">
        <f t="shared" si="82"/>
        <v>131.82047938152425</v>
      </c>
    </row>
    <row r="217" spans="1:28" x14ac:dyDescent="0.25">
      <c r="A217" s="14"/>
      <c r="B217" s="14"/>
      <c r="C217" s="14"/>
      <c r="D217" s="14"/>
      <c r="E217" s="14"/>
      <c r="F217" s="14"/>
      <c r="G217" s="14"/>
      <c r="H217" s="25">
        <f t="shared" si="76"/>
        <v>202</v>
      </c>
      <c r="I217" s="18">
        <f t="shared" si="77"/>
        <v>0</v>
      </c>
      <c r="J217" s="18">
        <f t="shared" si="78"/>
        <v>0</v>
      </c>
      <c r="K217" s="18">
        <f t="shared" si="70"/>
        <v>0</v>
      </c>
      <c r="L217" s="19">
        <f t="shared" si="71"/>
        <v>0</v>
      </c>
      <c r="M217" s="1"/>
      <c r="N217" s="8"/>
      <c r="O217" s="1"/>
      <c r="R217" s="10">
        <f t="shared" si="74"/>
        <v>0</v>
      </c>
      <c r="S217" s="10">
        <f t="shared" si="72"/>
        <v>0</v>
      </c>
      <c r="U217" s="12">
        <f t="shared" si="75"/>
        <v>0</v>
      </c>
      <c r="V217" s="12">
        <f t="shared" si="73"/>
        <v>0</v>
      </c>
      <c r="Y217" s="10">
        <f t="shared" si="79"/>
        <v>159</v>
      </c>
      <c r="Z217" s="10">
        <f t="shared" si="80"/>
        <v>0.99751452630528947</v>
      </c>
      <c r="AA217" s="10">
        <f t="shared" si="81"/>
        <v>0.67322057757734177</v>
      </c>
      <c r="AB217" s="10">
        <f t="shared" si="82"/>
        <v>131.14893207598323</v>
      </c>
    </row>
    <row r="218" spans="1:28" x14ac:dyDescent="0.25">
      <c r="A218" s="14"/>
      <c r="B218" s="14"/>
      <c r="C218" s="14"/>
      <c r="D218" s="14"/>
      <c r="E218" s="14"/>
      <c r="F218" s="14"/>
      <c r="G218" s="14"/>
      <c r="H218" s="25">
        <f t="shared" si="76"/>
        <v>203</v>
      </c>
      <c r="I218" s="18">
        <f t="shared" si="77"/>
        <v>0</v>
      </c>
      <c r="J218" s="18">
        <f t="shared" si="78"/>
        <v>0</v>
      </c>
      <c r="K218" s="18">
        <f t="shared" si="70"/>
        <v>0</v>
      </c>
      <c r="L218" s="19">
        <f t="shared" si="71"/>
        <v>0</v>
      </c>
      <c r="M218" s="1"/>
      <c r="N218" s="8"/>
      <c r="O218" s="1"/>
      <c r="R218" s="10">
        <f t="shared" si="74"/>
        <v>0</v>
      </c>
      <c r="S218" s="10">
        <f t="shared" si="72"/>
        <v>0</v>
      </c>
      <c r="U218" s="12">
        <f t="shared" si="75"/>
        <v>0</v>
      </c>
      <c r="V218" s="12">
        <f t="shared" si="73"/>
        <v>0</v>
      </c>
      <c r="Y218" s="10">
        <f t="shared" si="79"/>
        <v>158</v>
      </c>
      <c r="Z218" s="10">
        <f t="shared" si="80"/>
        <v>0.99751452630528947</v>
      </c>
      <c r="AA218" s="10">
        <f t="shared" si="81"/>
        <v>0.67489801884980516</v>
      </c>
      <c r="AB218" s="10">
        <f t="shared" si="82"/>
        <v>130.47571149840596</v>
      </c>
    </row>
    <row r="219" spans="1:28" x14ac:dyDescent="0.25">
      <c r="A219" s="14"/>
      <c r="B219" s="14"/>
      <c r="C219" s="14"/>
      <c r="D219" s="14"/>
      <c r="E219" s="14"/>
      <c r="F219" s="14"/>
      <c r="G219" s="14"/>
      <c r="H219" s="26">
        <f t="shared" si="76"/>
        <v>204</v>
      </c>
      <c r="I219" s="27">
        <f t="shared" si="77"/>
        <v>0</v>
      </c>
      <c r="J219" s="27">
        <f t="shared" si="78"/>
        <v>0</v>
      </c>
      <c r="K219" s="27">
        <f t="shared" si="70"/>
        <v>0</v>
      </c>
      <c r="L219" s="28">
        <f t="shared" si="71"/>
        <v>0</v>
      </c>
      <c r="M219" s="1"/>
      <c r="N219" s="9"/>
      <c r="O219" s="1"/>
      <c r="R219" s="10">
        <f t="shared" si="74"/>
        <v>0</v>
      </c>
      <c r="S219" s="10">
        <f t="shared" si="72"/>
        <v>0</v>
      </c>
      <c r="U219" s="12">
        <f t="shared" si="75"/>
        <v>0</v>
      </c>
      <c r="V219" s="12">
        <f t="shared" si="73"/>
        <v>0</v>
      </c>
      <c r="Y219" s="10">
        <f t="shared" si="79"/>
        <v>157</v>
      </c>
      <c r="Z219" s="10">
        <f t="shared" si="80"/>
        <v>0.99751452630528947</v>
      </c>
      <c r="AA219" s="10">
        <f t="shared" si="81"/>
        <v>0.67657963974677249</v>
      </c>
      <c r="AB219" s="10">
        <f t="shared" si="82"/>
        <v>129.80081347955618</v>
      </c>
    </row>
    <row r="220" spans="1:28" x14ac:dyDescent="0.25">
      <c r="A220" s="14"/>
      <c r="B220" s="14"/>
      <c r="C220" s="14"/>
      <c r="D220" s="14"/>
      <c r="E220" s="14"/>
      <c r="F220" s="14"/>
      <c r="G220" s="14"/>
      <c r="H220" s="22">
        <f t="shared" si="76"/>
        <v>205</v>
      </c>
      <c r="I220" s="23">
        <f t="shared" si="77"/>
        <v>0</v>
      </c>
      <c r="J220" s="23">
        <f t="shared" si="78"/>
        <v>0</v>
      </c>
      <c r="K220" s="23">
        <f t="shared" si="70"/>
        <v>0</v>
      </c>
      <c r="L220" s="24">
        <f t="shared" si="71"/>
        <v>0</v>
      </c>
      <c r="M220" s="1"/>
      <c r="N220" s="7"/>
      <c r="O220" s="1"/>
      <c r="R220" s="10">
        <f t="shared" si="74"/>
        <v>0</v>
      </c>
      <c r="S220" s="10">
        <f t="shared" si="72"/>
        <v>0</v>
      </c>
      <c r="U220" s="12">
        <f t="shared" si="75"/>
        <v>0</v>
      </c>
      <c r="V220" s="12">
        <f t="shared" si="73"/>
        <v>0</v>
      </c>
      <c r="Y220" s="10">
        <f t="shared" si="79"/>
        <v>156</v>
      </c>
      <c r="Z220" s="10">
        <f t="shared" si="80"/>
        <v>0.99751452630528947</v>
      </c>
      <c r="AA220" s="10">
        <f t="shared" si="81"/>
        <v>0.67826545068247479</v>
      </c>
      <c r="AB220" s="10">
        <f t="shared" si="82"/>
        <v>129.12423383980945</v>
      </c>
    </row>
    <row r="221" spans="1:28" x14ac:dyDescent="0.25">
      <c r="A221" s="14"/>
      <c r="B221" s="14"/>
      <c r="C221" s="14"/>
      <c r="D221" s="14"/>
      <c r="E221" s="14"/>
      <c r="F221" s="14"/>
      <c r="G221" s="14"/>
      <c r="H221" s="25">
        <f t="shared" si="76"/>
        <v>206</v>
      </c>
      <c r="I221" s="18">
        <f t="shared" si="77"/>
        <v>0</v>
      </c>
      <c r="J221" s="18">
        <f t="shared" si="78"/>
        <v>0</v>
      </c>
      <c r="K221" s="18">
        <f t="shared" si="70"/>
        <v>0</v>
      </c>
      <c r="L221" s="19">
        <f t="shared" si="71"/>
        <v>0</v>
      </c>
      <c r="M221" s="1"/>
      <c r="N221" s="8"/>
      <c r="O221" s="1"/>
      <c r="R221" s="10">
        <f t="shared" si="74"/>
        <v>0</v>
      </c>
      <c r="S221" s="10">
        <f t="shared" si="72"/>
        <v>0</v>
      </c>
      <c r="U221" s="12">
        <f t="shared" si="75"/>
        <v>0</v>
      </c>
      <c r="V221" s="12">
        <f t="shared" si="73"/>
        <v>0</v>
      </c>
      <c r="Y221" s="10">
        <f t="shared" si="79"/>
        <v>155</v>
      </c>
      <c r="Z221" s="10">
        <f t="shared" si="80"/>
        <v>0.99751452630528947</v>
      </c>
      <c r="AA221" s="10">
        <f t="shared" si="81"/>
        <v>0.67995546209709179</v>
      </c>
      <c r="AB221" s="10">
        <f t="shared" si="82"/>
        <v>128.44596838912705</v>
      </c>
    </row>
    <row r="222" spans="1:28" x14ac:dyDescent="0.25">
      <c r="A222" s="14"/>
      <c r="B222" s="14"/>
      <c r="C222" s="14"/>
      <c r="D222" s="14"/>
      <c r="E222" s="14"/>
      <c r="F222" s="14"/>
      <c r="G222" s="14"/>
      <c r="H222" s="25">
        <f t="shared" si="76"/>
        <v>207</v>
      </c>
      <c r="I222" s="18">
        <f t="shared" si="77"/>
        <v>0</v>
      </c>
      <c r="J222" s="18">
        <f t="shared" si="78"/>
        <v>0</v>
      </c>
      <c r="K222" s="18">
        <f t="shared" si="70"/>
        <v>0</v>
      </c>
      <c r="L222" s="19">
        <f t="shared" si="71"/>
        <v>0</v>
      </c>
      <c r="M222" s="1"/>
      <c r="N222" s="8"/>
      <c r="O222" s="1"/>
      <c r="R222" s="10">
        <f t="shared" si="74"/>
        <v>0</v>
      </c>
      <c r="S222" s="10">
        <f t="shared" si="72"/>
        <v>0</v>
      </c>
      <c r="U222" s="12">
        <f t="shared" si="75"/>
        <v>0</v>
      </c>
      <c r="V222" s="12">
        <f t="shared" si="73"/>
        <v>0</v>
      </c>
      <c r="Y222" s="10">
        <f t="shared" si="79"/>
        <v>154</v>
      </c>
      <c r="Z222" s="10">
        <f t="shared" si="80"/>
        <v>0.99751452630528947</v>
      </c>
      <c r="AA222" s="10">
        <f t="shared" si="81"/>
        <v>0.68164968445681695</v>
      </c>
      <c r="AB222" s="10">
        <f t="shared" si="82"/>
        <v>127.76601292702998</v>
      </c>
    </row>
    <row r="223" spans="1:28" x14ac:dyDescent="0.25">
      <c r="A223" s="14"/>
      <c r="B223" s="14"/>
      <c r="C223" s="14"/>
      <c r="D223" s="14"/>
      <c r="E223" s="14"/>
      <c r="F223" s="14"/>
      <c r="G223" s="14"/>
      <c r="H223" s="25">
        <f t="shared" si="76"/>
        <v>208</v>
      </c>
      <c r="I223" s="18">
        <f t="shared" si="77"/>
        <v>0</v>
      </c>
      <c r="J223" s="18">
        <f t="shared" si="78"/>
        <v>0</v>
      </c>
      <c r="K223" s="18">
        <f t="shared" si="70"/>
        <v>0</v>
      </c>
      <c r="L223" s="19">
        <f t="shared" si="71"/>
        <v>0</v>
      </c>
      <c r="M223" s="1"/>
      <c r="N223" s="8"/>
      <c r="O223" s="1"/>
      <c r="R223" s="10">
        <f t="shared" si="74"/>
        <v>0</v>
      </c>
      <c r="S223" s="10">
        <f t="shared" si="72"/>
        <v>0</v>
      </c>
      <c r="U223" s="12">
        <f t="shared" si="75"/>
        <v>0</v>
      </c>
      <c r="V223" s="12">
        <f t="shared" si="73"/>
        <v>0</v>
      </c>
      <c r="Y223" s="10">
        <f t="shared" si="79"/>
        <v>153</v>
      </c>
      <c r="Z223" s="10">
        <f t="shared" si="80"/>
        <v>0.99751452630528947</v>
      </c>
      <c r="AA223" s="10">
        <f t="shared" si="81"/>
        <v>0.68334812825392177</v>
      </c>
      <c r="AB223" s="10">
        <f t="shared" si="82"/>
        <v>127.08436324257319</v>
      </c>
    </row>
    <row r="224" spans="1:28" x14ac:dyDescent="0.25">
      <c r="A224" s="14"/>
      <c r="B224" s="14"/>
      <c r="C224" s="14"/>
      <c r="D224" s="14"/>
      <c r="E224" s="14"/>
      <c r="F224" s="14"/>
      <c r="G224" s="14"/>
      <c r="H224" s="25">
        <f t="shared" si="76"/>
        <v>209</v>
      </c>
      <c r="I224" s="18">
        <f t="shared" si="77"/>
        <v>0</v>
      </c>
      <c r="J224" s="18">
        <f t="shared" si="78"/>
        <v>0</v>
      </c>
      <c r="K224" s="18">
        <f t="shared" si="70"/>
        <v>0</v>
      </c>
      <c r="L224" s="19">
        <f t="shared" si="71"/>
        <v>0</v>
      </c>
      <c r="M224" s="1"/>
      <c r="N224" s="8"/>
      <c r="O224" s="1"/>
      <c r="R224" s="10">
        <f t="shared" si="74"/>
        <v>0</v>
      </c>
      <c r="S224" s="10">
        <f t="shared" si="72"/>
        <v>0</v>
      </c>
      <c r="U224" s="12">
        <f t="shared" si="75"/>
        <v>0</v>
      </c>
      <c r="V224" s="12">
        <f t="shared" si="73"/>
        <v>0</v>
      </c>
      <c r="Y224" s="10">
        <f t="shared" si="79"/>
        <v>152</v>
      </c>
      <c r="Z224" s="10">
        <f t="shared" si="80"/>
        <v>0.99751452630528947</v>
      </c>
      <c r="AA224" s="10">
        <f t="shared" si="81"/>
        <v>0.68505080400682106</v>
      </c>
      <c r="AB224" s="10">
        <f t="shared" si="82"/>
        <v>126.40101511431931</v>
      </c>
    </row>
    <row r="225" spans="1:28" x14ac:dyDescent="0.25">
      <c r="A225" s="14"/>
      <c r="B225" s="14"/>
      <c r="C225" s="14"/>
      <c r="D225" s="14"/>
      <c r="E225" s="14"/>
      <c r="F225" s="14"/>
      <c r="G225" s="14"/>
      <c r="H225" s="25">
        <f t="shared" si="76"/>
        <v>210</v>
      </c>
      <c r="I225" s="18">
        <f t="shared" si="77"/>
        <v>0</v>
      </c>
      <c r="J225" s="18">
        <f t="shared" si="78"/>
        <v>0</v>
      </c>
      <c r="K225" s="18">
        <f t="shared" si="70"/>
        <v>0</v>
      </c>
      <c r="L225" s="19">
        <f t="shared" si="71"/>
        <v>0</v>
      </c>
      <c r="M225" s="1"/>
      <c r="N225" s="8"/>
      <c r="O225" s="1"/>
      <c r="R225" s="10">
        <f t="shared" si="74"/>
        <v>0</v>
      </c>
      <c r="S225" s="10">
        <f t="shared" si="72"/>
        <v>0</v>
      </c>
      <c r="U225" s="12">
        <f t="shared" si="75"/>
        <v>0</v>
      </c>
      <c r="V225" s="12">
        <f t="shared" si="73"/>
        <v>0</v>
      </c>
      <c r="Y225" s="10">
        <f t="shared" si="79"/>
        <v>151</v>
      </c>
      <c r="Z225" s="10">
        <f t="shared" si="80"/>
        <v>0.99751452630528947</v>
      </c>
      <c r="AA225" s="10">
        <f t="shared" si="81"/>
        <v>0.68675772226013787</v>
      </c>
      <c r="AB225" s="10">
        <f t="shared" si="82"/>
        <v>125.71596431031256</v>
      </c>
    </row>
    <row r="226" spans="1:28" x14ac:dyDescent="0.25">
      <c r="A226" s="14"/>
      <c r="B226" s="14"/>
      <c r="C226" s="14"/>
      <c r="D226" s="14"/>
      <c r="E226" s="14"/>
      <c r="F226" s="14"/>
      <c r="G226" s="14"/>
      <c r="H226" s="25">
        <f t="shared" si="76"/>
        <v>211</v>
      </c>
      <c r="I226" s="18">
        <f t="shared" si="77"/>
        <v>0</v>
      </c>
      <c r="J226" s="18">
        <f t="shared" si="78"/>
        <v>0</v>
      </c>
      <c r="K226" s="18">
        <f t="shared" ref="K226:K289" si="83">I225*$G$6</f>
        <v>0</v>
      </c>
      <c r="L226" s="19">
        <f t="shared" ref="L226:L289" si="84">IF(J226&gt;K226,J226-K226,0)</f>
        <v>0</v>
      </c>
      <c r="M226" s="1"/>
      <c r="N226" s="8"/>
      <c r="O226" s="1"/>
      <c r="R226" s="10">
        <f t="shared" si="74"/>
        <v>0</v>
      </c>
      <c r="S226" s="10">
        <f t="shared" ref="S226:S289" si="85">IF(I226=0,K226,0)</f>
        <v>0</v>
      </c>
      <c r="U226" s="12">
        <f t="shared" si="75"/>
        <v>0</v>
      </c>
      <c r="V226" s="12">
        <f t="shared" ref="V226:V289" si="86">IF((I225-R226+K226)&gt;0,IF((I225-R226+K226)&gt;J225,J225,IF((I225-R226+K226)&lt;J225,I225-R226+K226,0)),0)</f>
        <v>0</v>
      </c>
      <c r="Y226" s="10">
        <f t="shared" si="79"/>
        <v>150</v>
      </c>
      <c r="Z226" s="10">
        <f t="shared" si="80"/>
        <v>0.99751452630528947</v>
      </c>
      <c r="AA226" s="10">
        <f t="shared" si="81"/>
        <v>0.68846889358476926</v>
      </c>
      <c r="AB226" s="10">
        <f t="shared" si="82"/>
        <v>125.02920658805246</v>
      </c>
    </row>
    <row r="227" spans="1:28" x14ac:dyDescent="0.25">
      <c r="A227" s="14"/>
      <c r="B227" s="14"/>
      <c r="C227" s="14"/>
      <c r="D227" s="14"/>
      <c r="E227" s="14"/>
      <c r="F227" s="14"/>
      <c r="G227" s="14"/>
      <c r="H227" s="25">
        <f t="shared" si="76"/>
        <v>212</v>
      </c>
      <c r="I227" s="18">
        <f t="shared" si="77"/>
        <v>0</v>
      </c>
      <c r="J227" s="18">
        <f t="shared" si="78"/>
        <v>0</v>
      </c>
      <c r="K227" s="18">
        <f t="shared" si="83"/>
        <v>0</v>
      </c>
      <c r="L227" s="19">
        <f t="shared" si="84"/>
        <v>0</v>
      </c>
      <c r="M227" s="1"/>
      <c r="N227" s="8"/>
      <c r="O227" s="1"/>
      <c r="R227" s="10">
        <f t="shared" si="74"/>
        <v>0</v>
      </c>
      <c r="S227" s="10">
        <f t="shared" si="85"/>
        <v>0</v>
      </c>
      <c r="U227" s="12">
        <f t="shared" si="75"/>
        <v>0</v>
      </c>
      <c r="V227" s="12">
        <f t="shared" si="86"/>
        <v>0</v>
      </c>
      <c r="Y227" s="10">
        <f t="shared" si="79"/>
        <v>149</v>
      </c>
      <c r="Z227" s="10">
        <f t="shared" si="80"/>
        <v>0.99751452630528947</v>
      </c>
      <c r="AA227" s="10">
        <f t="shared" si="81"/>
        <v>0.6901843285779512</v>
      </c>
      <c r="AB227" s="10">
        <f t="shared" si="82"/>
        <v>124.34073769446773</v>
      </c>
    </row>
    <row r="228" spans="1:28" x14ac:dyDescent="0.25">
      <c r="A228" s="14"/>
      <c r="B228" s="14"/>
      <c r="C228" s="14"/>
      <c r="D228" s="14"/>
      <c r="E228" s="14"/>
      <c r="F228" s="14"/>
      <c r="G228" s="14"/>
      <c r="H228" s="25">
        <f t="shared" si="76"/>
        <v>213</v>
      </c>
      <c r="I228" s="18">
        <f t="shared" si="77"/>
        <v>0</v>
      </c>
      <c r="J228" s="18">
        <f t="shared" si="78"/>
        <v>0</v>
      </c>
      <c r="K228" s="18">
        <f t="shared" si="83"/>
        <v>0</v>
      </c>
      <c r="L228" s="19">
        <f t="shared" si="84"/>
        <v>0</v>
      </c>
      <c r="M228" s="1"/>
      <c r="N228" s="8"/>
      <c r="O228" s="1"/>
      <c r="R228" s="10">
        <f t="shared" si="74"/>
        <v>0</v>
      </c>
      <c r="S228" s="10">
        <f t="shared" si="85"/>
        <v>0</v>
      </c>
      <c r="U228" s="12">
        <f t="shared" si="75"/>
        <v>0</v>
      </c>
      <c r="V228" s="12">
        <f t="shared" si="86"/>
        <v>0</v>
      </c>
      <c r="Y228" s="10">
        <f t="shared" si="79"/>
        <v>148</v>
      </c>
      <c r="Z228" s="10">
        <f t="shared" si="80"/>
        <v>0.99751452630528947</v>
      </c>
      <c r="AA228" s="10">
        <f t="shared" si="81"/>
        <v>0.69190403786332455</v>
      </c>
      <c r="AB228" s="10">
        <f t="shared" si="82"/>
        <v>123.65055336588981</v>
      </c>
    </row>
    <row r="229" spans="1:28" x14ac:dyDescent="0.25">
      <c r="A229" s="14"/>
      <c r="B229" s="14"/>
      <c r="C229" s="14"/>
      <c r="D229" s="14"/>
      <c r="E229" s="14"/>
      <c r="F229" s="14"/>
      <c r="G229" s="14"/>
      <c r="H229" s="25">
        <f t="shared" si="76"/>
        <v>214</v>
      </c>
      <c r="I229" s="18">
        <f t="shared" si="77"/>
        <v>0</v>
      </c>
      <c r="J229" s="18">
        <f t="shared" si="78"/>
        <v>0</v>
      </c>
      <c r="K229" s="18">
        <f t="shared" si="83"/>
        <v>0</v>
      </c>
      <c r="L229" s="19">
        <f t="shared" si="84"/>
        <v>0</v>
      </c>
      <c r="M229" s="1"/>
      <c r="N229" s="8"/>
      <c r="O229" s="1"/>
      <c r="R229" s="10">
        <f t="shared" si="74"/>
        <v>0</v>
      </c>
      <c r="S229" s="10">
        <f t="shared" si="85"/>
        <v>0</v>
      </c>
      <c r="U229" s="12">
        <f t="shared" si="75"/>
        <v>0</v>
      </c>
      <c r="V229" s="12">
        <f t="shared" si="86"/>
        <v>0</v>
      </c>
      <c r="Y229" s="10">
        <f t="shared" si="79"/>
        <v>147</v>
      </c>
      <c r="Z229" s="10">
        <f t="shared" si="80"/>
        <v>0.99751452630528947</v>
      </c>
      <c r="AA229" s="10">
        <f t="shared" si="81"/>
        <v>0.69362803209100055</v>
      </c>
      <c r="AB229" s="10">
        <f t="shared" si="82"/>
        <v>122.95864932802654</v>
      </c>
    </row>
    <row r="230" spans="1:28" x14ac:dyDescent="0.25">
      <c r="A230" s="14"/>
      <c r="B230" s="14"/>
      <c r="C230" s="14"/>
      <c r="D230" s="14"/>
      <c r="E230" s="14"/>
      <c r="F230" s="14"/>
      <c r="G230" s="14"/>
      <c r="H230" s="25">
        <f t="shared" si="76"/>
        <v>215</v>
      </c>
      <c r="I230" s="18">
        <f t="shared" si="77"/>
        <v>0</v>
      </c>
      <c r="J230" s="18">
        <f t="shared" si="78"/>
        <v>0</v>
      </c>
      <c r="K230" s="18">
        <f t="shared" si="83"/>
        <v>0</v>
      </c>
      <c r="L230" s="19">
        <f t="shared" si="84"/>
        <v>0</v>
      </c>
      <c r="M230" s="1"/>
      <c r="N230" s="8"/>
      <c r="O230" s="1"/>
      <c r="R230" s="10">
        <f t="shared" si="74"/>
        <v>0</v>
      </c>
      <c r="S230" s="10">
        <f t="shared" si="85"/>
        <v>0</v>
      </c>
      <c r="U230" s="12">
        <f t="shared" si="75"/>
        <v>0</v>
      </c>
      <c r="V230" s="12">
        <f t="shared" si="86"/>
        <v>0</v>
      </c>
      <c r="Y230" s="10">
        <f t="shared" si="79"/>
        <v>146</v>
      </c>
      <c r="Z230" s="10">
        <f t="shared" si="80"/>
        <v>0.99751452630528947</v>
      </c>
      <c r="AA230" s="10">
        <f t="shared" si="81"/>
        <v>0.6953563219376272</v>
      </c>
      <c r="AB230" s="10">
        <f t="shared" si="82"/>
        <v>122.26502129593557</v>
      </c>
    </row>
    <row r="231" spans="1:28" x14ac:dyDescent="0.25">
      <c r="A231" s="14"/>
      <c r="B231" s="14"/>
      <c r="C231" s="14"/>
      <c r="D231" s="14"/>
      <c r="E231" s="14"/>
      <c r="F231" s="14"/>
      <c r="G231" s="14"/>
      <c r="H231" s="26">
        <f t="shared" si="76"/>
        <v>216</v>
      </c>
      <c r="I231" s="27">
        <f t="shared" si="77"/>
        <v>0</v>
      </c>
      <c r="J231" s="27">
        <f t="shared" si="78"/>
        <v>0</v>
      </c>
      <c r="K231" s="27">
        <f t="shared" si="83"/>
        <v>0</v>
      </c>
      <c r="L231" s="28">
        <f t="shared" si="84"/>
        <v>0</v>
      </c>
      <c r="M231" s="1"/>
      <c r="N231" s="9"/>
      <c r="O231" s="1"/>
      <c r="R231" s="10">
        <f t="shared" si="74"/>
        <v>0</v>
      </c>
      <c r="S231" s="10">
        <f t="shared" si="85"/>
        <v>0</v>
      </c>
      <c r="U231" s="12">
        <f t="shared" si="75"/>
        <v>0</v>
      </c>
      <c r="V231" s="12">
        <f t="shared" si="86"/>
        <v>0</v>
      </c>
      <c r="Y231" s="10">
        <f t="shared" si="79"/>
        <v>145</v>
      </c>
      <c r="Z231" s="10">
        <f t="shared" si="80"/>
        <v>0.99751452630528947</v>
      </c>
      <c r="AA231" s="10">
        <f t="shared" si="81"/>
        <v>0.69708891810645501</v>
      </c>
      <c r="AB231" s="10">
        <f t="shared" si="82"/>
        <v>121.56966497399799</v>
      </c>
    </row>
    <row r="232" spans="1:28" x14ac:dyDescent="0.25">
      <c r="A232" s="14"/>
      <c r="B232" s="14"/>
      <c r="C232" s="14"/>
      <c r="D232" s="14"/>
      <c r="E232" s="14"/>
      <c r="F232" s="14"/>
      <c r="G232" s="14"/>
      <c r="H232" s="22">
        <f t="shared" si="76"/>
        <v>217</v>
      </c>
      <c r="I232" s="23">
        <f t="shared" si="77"/>
        <v>0</v>
      </c>
      <c r="J232" s="23">
        <f t="shared" si="78"/>
        <v>0</v>
      </c>
      <c r="K232" s="23">
        <f t="shared" si="83"/>
        <v>0</v>
      </c>
      <c r="L232" s="24">
        <f t="shared" si="84"/>
        <v>0</v>
      </c>
      <c r="M232" s="1"/>
      <c r="N232" s="7"/>
      <c r="O232" s="1"/>
      <c r="R232" s="10">
        <f t="shared" si="74"/>
        <v>0</v>
      </c>
      <c r="S232" s="10">
        <f t="shared" si="85"/>
        <v>0</v>
      </c>
      <c r="U232" s="12">
        <f t="shared" si="75"/>
        <v>0</v>
      </c>
      <c r="V232" s="12">
        <f t="shared" si="86"/>
        <v>0</v>
      </c>
      <c r="Y232" s="10">
        <f t="shared" si="79"/>
        <v>144</v>
      </c>
      <c r="Z232" s="10">
        <f t="shared" si="80"/>
        <v>0.99751452630528947</v>
      </c>
      <c r="AA232" s="10">
        <f t="shared" si="81"/>
        <v>0.6988258313274035</v>
      </c>
      <c r="AB232" s="10">
        <f t="shared" si="82"/>
        <v>120.87257605589157</v>
      </c>
    </row>
    <row r="233" spans="1:28" x14ac:dyDescent="0.25">
      <c r="A233" s="14"/>
      <c r="B233" s="14"/>
      <c r="C233" s="14"/>
      <c r="D233" s="14"/>
      <c r="E233" s="14"/>
      <c r="F233" s="14"/>
      <c r="G233" s="14"/>
      <c r="H233" s="25">
        <f t="shared" si="76"/>
        <v>218</v>
      </c>
      <c r="I233" s="18">
        <f t="shared" si="77"/>
        <v>0</v>
      </c>
      <c r="J233" s="18">
        <f t="shared" si="78"/>
        <v>0</v>
      </c>
      <c r="K233" s="18">
        <f t="shared" si="83"/>
        <v>0</v>
      </c>
      <c r="L233" s="19">
        <f t="shared" si="84"/>
        <v>0</v>
      </c>
      <c r="M233" s="1"/>
      <c r="N233" s="8"/>
      <c r="O233" s="1"/>
      <c r="R233" s="10">
        <f t="shared" si="74"/>
        <v>0</v>
      </c>
      <c r="S233" s="10">
        <f t="shared" si="85"/>
        <v>0</v>
      </c>
      <c r="U233" s="12">
        <f t="shared" si="75"/>
        <v>0</v>
      </c>
      <c r="V233" s="12">
        <f t="shared" si="86"/>
        <v>0</v>
      </c>
      <c r="Y233" s="10">
        <f t="shared" si="79"/>
        <v>143</v>
      </c>
      <c r="Z233" s="10">
        <f t="shared" si="80"/>
        <v>0.99751452630528947</v>
      </c>
      <c r="AA233" s="10">
        <f t="shared" si="81"/>
        <v>0.70056707235712756</v>
      </c>
      <c r="AB233" s="10">
        <f t="shared" si="82"/>
        <v>120.17375022456419</v>
      </c>
    </row>
    <row r="234" spans="1:28" x14ac:dyDescent="0.25">
      <c r="A234" s="14"/>
      <c r="B234" s="14"/>
      <c r="C234" s="14"/>
      <c r="D234" s="14"/>
      <c r="E234" s="14"/>
      <c r="F234" s="14"/>
      <c r="G234" s="14"/>
      <c r="H234" s="25">
        <f t="shared" si="76"/>
        <v>219</v>
      </c>
      <c r="I234" s="18">
        <f t="shared" si="77"/>
        <v>0</v>
      </c>
      <c r="J234" s="18">
        <f t="shared" si="78"/>
        <v>0</v>
      </c>
      <c r="K234" s="18">
        <f t="shared" si="83"/>
        <v>0</v>
      </c>
      <c r="L234" s="19">
        <f t="shared" si="84"/>
        <v>0</v>
      </c>
      <c r="M234" s="1"/>
      <c r="N234" s="8"/>
      <c r="O234" s="1"/>
      <c r="R234" s="10">
        <f t="shared" si="74"/>
        <v>0</v>
      </c>
      <c r="S234" s="10">
        <f t="shared" si="85"/>
        <v>0</v>
      </c>
      <c r="U234" s="12">
        <f t="shared" si="75"/>
        <v>0</v>
      </c>
      <c r="V234" s="12">
        <f t="shared" si="86"/>
        <v>0</v>
      </c>
      <c r="Y234" s="10">
        <f t="shared" si="79"/>
        <v>142</v>
      </c>
      <c r="Z234" s="10">
        <f t="shared" si="80"/>
        <v>0.99751452630528947</v>
      </c>
      <c r="AA234" s="10">
        <f t="shared" si="81"/>
        <v>0.70231265197908388</v>
      </c>
      <c r="AB234" s="10">
        <f t="shared" si="82"/>
        <v>119.47318315220713</v>
      </c>
    </row>
    <row r="235" spans="1:28" x14ac:dyDescent="0.25">
      <c r="A235" s="14"/>
      <c r="B235" s="14"/>
      <c r="C235" s="14"/>
      <c r="D235" s="14"/>
      <c r="E235" s="14"/>
      <c r="F235" s="14"/>
      <c r="G235" s="14"/>
      <c r="H235" s="25">
        <f t="shared" si="76"/>
        <v>220</v>
      </c>
      <c r="I235" s="18">
        <f t="shared" si="77"/>
        <v>0</v>
      </c>
      <c r="J235" s="18">
        <f t="shared" si="78"/>
        <v>0</v>
      </c>
      <c r="K235" s="18">
        <f t="shared" si="83"/>
        <v>0</v>
      </c>
      <c r="L235" s="19">
        <f t="shared" si="84"/>
        <v>0</v>
      </c>
      <c r="M235" s="1"/>
      <c r="N235" s="8"/>
      <c r="O235" s="1"/>
      <c r="R235" s="10">
        <f t="shared" si="74"/>
        <v>0</v>
      </c>
      <c r="S235" s="10">
        <f t="shared" si="85"/>
        <v>0</v>
      </c>
      <c r="U235" s="12">
        <f t="shared" si="75"/>
        <v>0</v>
      </c>
      <c r="V235" s="12">
        <f t="shared" si="86"/>
        <v>0</v>
      </c>
      <c r="Y235" s="10">
        <f t="shared" si="79"/>
        <v>141</v>
      </c>
      <c r="Z235" s="10">
        <f t="shared" si="80"/>
        <v>0.99751452630528947</v>
      </c>
      <c r="AA235" s="10">
        <f t="shared" si="81"/>
        <v>0.70406258100359831</v>
      </c>
      <c r="AB235" s="10">
        <f t="shared" si="82"/>
        <v>118.7708705002281</v>
      </c>
    </row>
    <row r="236" spans="1:28" x14ac:dyDescent="0.25">
      <c r="A236" s="14"/>
      <c r="B236" s="14"/>
      <c r="C236" s="14"/>
      <c r="D236" s="14"/>
      <c r="E236" s="14"/>
      <c r="F236" s="14"/>
      <c r="G236" s="14"/>
      <c r="H236" s="25">
        <f t="shared" si="76"/>
        <v>221</v>
      </c>
      <c r="I236" s="18">
        <f t="shared" si="77"/>
        <v>0</v>
      </c>
      <c r="J236" s="18">
        <f t="shared" si="78"/>
        <v>0</v>
      </c>
      <c r="K236" s="18">
        <f t="shared" si="83"/>
        <v>0</v>
      </c>
      <c r="L236" s="19">
        <f t="shared" si="84"/>
        <v>0</v>
      </c>
      <c r="M236" s="1"/>
      <c r="N236" s="8"/>
      <c r="O236" s="1"/>
      <c r="R236" s="10">
        <f t="shared" si="74"/>
        <v>0</v>
      </c>
      <c r="S236" s="10">
        <f t="shared" si="85"/>
        <v>0</v>
      </c>
      <c r="U236" s="12">
        <f t="shared" si="75"/>
        <v>0</v>
      </c>
      <c r="V236" s="12">
        <f t="shared" si="86"/>
        <v>0</v>
      </c>
      <c r="Y236" s="10">
        <f t="shared" si="79"/>
        <v>140</v>
      </c>
      <c r="Z236" s="10">
        <f t="shared" si="80"/>
        <v>0.99751452630528947</v>
      </c>
      <c r="AA236" s="10">
        <f t="shared" si="81"/>
        <v>0.70581687026793216</v>
      </c>
      <c r="AB236" s="10">
        <f t="shared" si="82"/>
        <v>118.06680791922454</v>
      </c>
    </row>
    <row r="237" spans="1:28" x14ac:dyDescent="0.25">
      <c r="A237" s="14"/>
      <c r="B237" s="14"/>
      <c r="C237" s="14"/>
      <c r="D237" s="14"/>
      <c r="E237" s="14"/>
      <c r="F237" s="14"/>
      <c r="G237" s="14"/>
      <c r="H237" s="25">
        <f t="shared" si="76"/>
        <v>222</v>
      </c>
      <c r="I237" s="18">
        <f t="shared" si="77"/>
        <v>0</v>
      </c>
      <c r="J237" s="18">
        <f t="shared" si="78"/>
        <v>0</v>
      </c>
      <c r="K237" s="18">
        <f t="shared" si="83"/>
        <v>0</v>
      </c>
      <c r="L237" s="19">
        <f t="shared" si="84"/>
        <v>0</v>
      </c>
      <c r="M237" s="1"/>
      <c r="N237" s="8"/>
      <c r="O237" s="1"/>
      <c r="R237" s="10">
        <f t="shared" si="74"/>
        <v>0</v>
      </c>
      <c r="S237" s="10">
        <f t="shared" si="85"/>
        <v>0</v>
      </c>
      <c r="U237" s="12">
        <f t="shared" si="75"/>
        <v>0</v>
      </c>
      <c r="V237" s="12">
        <f t="shared" si="86"/>
        <v>0</v>
      </c>
      <c r="Y237" s="10">
        <f t="shared" si="79"/>
        <v>139</v>
      </c>
      <c r="Z237" s="10">
        <f t="shared" si="80"/>
        <v>0.99751452630528947</v>
      </c>
      <c r="AA237" s="10">
        <f t="shared" si="81"/>
        <v>0.7075755306363497</v>
      </c>
      <c r="AB237" s="10">
        <f t="shared" si="82"/>
        <v>117.36099104895663</v>
      </c>
    </row>
    <row r="238" spans="1:28" x14ac:dyDescent="0.25">
      <c r="A238" s="14"/>
      <c r="B238" s="14"/>
      <c r="C238" s="14"/>
      <c r="D238" s="14"/>
      <c r="E238" s="14"/>
      <c r="F238" s="14"/>
      <c r="G238" s="14"/>
      <c r="H238" s="25">
        <f t="shared" si="76"/>
        <v>223</v>
      </c>
      <c r="I238" s="18">
        <f t="shared" si="77"/>
        <v>0</v>
      </c>
      <c r="J238" s="18">
        <f t="shared" si="78"/>
        <v>0</v>
      </c>
      <c r="K238" s="18">
        <f t="shared" si="83"/>
        <v>0</v>
      </c>
      <c r="L238" s="19">
        <f t="shared" si="84"/>
        <v>0</v>
      </c>
      <c r="M238" s="1"/>
      <c r="N238" s="8"/>
      <c r="O238" s="1"/>
      <c r="R238" s="10">
        <f t="shared" si="74"/>
        <v>0</v>
      </c>
      <c r="S238" s="10">
        <f t="shared" si="85"/>
        <v>0</v>
      </c>
      <c r="U238" s="12">
        <f t="shared" si="75"/>
        <v>0</v>
      </c>
      <c r="V238" s="12">
        <f t="shared" si="86"/>
        <v>0</v>
      </c>
      <c r="Y238" s="10">
        <f t="shared" si="79"/>
        <v>138</v>
      </c>
      <c r="Z238" s="10">
        <f t="shared" si="80"/>
        <v>0.99751452630528947</v>
      </c>
      <c r="AA238" s="10">
        <f t="shared" si="81"/>
        <v>0.70933857300018521</v>
      </c>
      <c r="AB238" s="10">
        <f t="shared" si="82"/>
        <v>116.65341551832032</v>
      </c>
    </row>
    <row r="239" spans="1:28" x14ac:dyDescent="0.25">
      <c r="A239" s="14"/>
      <c r="B239" s="14"/>
      <c r="C239" s="14"/>
      <c r="D239" s="14"/>
      <c r="E239" s="14"/>
      <c r="F239" s="14"/>
      <c r="G239" s="14"/>
      <c r="H239" s="25">
        <f t="shared" si="76"/>
        <v>224</v>
      </c>
      <c r="I239" s="18">
        <f t="shared" si="77"/>
        <v>0</v>
      </c>
      <c r="J239" s="18">
        <f t="shared" si="78"/>
        <v>0</v>
      </c>
      <c r="K239" s="18">
        <f t="shared" si="83"/>
        <v>0</v>
      </c>
      <c r="L239" s="19">
        <f t="shared" si="84"/>
        <v>0</v>
      </c>
      <c r="M239" s="1"/>
      <c r="N239" s="8"/>
      <c r="O239" s="1"/>
      <c r="R239" s="10">
        <f t="shared" si="74"/>
        <v>0</v>
      </c>
      <c r="S239" s="10">
        <f t="shared" si="85"/>
        <v>0</v>
      </c>
      <c r="U239" s="12">
        <f t="shared" si="75"/>
        <v>0</v>
      </c>
      <c r="V239" s="12">
        <f t="shared" si="86"/>
        <v>0</v>
      </c>
      <c r="Y239" s="10">
        <f t="shared" si="79"/>
        <v>137</v>
      </c>
      <c r="Z239" s="10">
        <f t="shared" si="80"/>
        <v>0.99751452630528947</v>
      </c>
      <c r="AA239" s="10">
        <f t="shared" si="81"/>
        <v>0.7111060082779106</v>
      </c>
      <c r="AB239" s="10">
        <f t="shared" si="82"/>
        <v>115.94407694532016</v>
      </c>
    </row>
    <row r="240" spans="1:28" x14ac:dyDescent="0.25">
      <c r="A240" s="14"/>
      <c r="B240" s="14"/>
      <c r="C240" s="14"/>
      <c r="D240" s="14"/>
      <c r="E240" s="14"/>
      <c r="F240" s="14"/>
      <c r="G240" s="14"/>
      <c r="H240" s="25">
        <f t="shared" si="76"/>
        <v>225</v>
      </c>
      <c r="I240" s="18">
        <f t="shared" si="77"/>
        <v>0</v>
      </c>
      <c r="J240" s="18">
        <f t="shared" si="78"/>
        <v>0</v>
      </c>
      <c r="K240" s="18">
        <f t="shared" si="83"/>
        <v>0</v>
      </c>
      <c r="L240" s="19">
        <f t="shared" si="84"/>
        <v>0</v>
      </c>
      <c r="M240" s="1"/>
      <c r="N240" s="8"/>
      <c r="O240" s="1"/>
      <c r="R240" s="10">
        <f t="shared" si="74"/>
        <v>0</v>
      </c>
      <c r="S240" s="10">
        <f t="shared" si="85"/>
        <v>0</v>
      </c>
      <c r="U240" s="12">
        <f t="shared" si="75"/>
        <v>0</v>
      </c>
      <c r="V240" s="12">
        <f t="shared" si="86"/>
        <v>0</v>
      </c>
      <c r="Y240" s="10">
        <f t="shared" si="79"/>
        <v>136</v>
      </c>
      <c r="Z240" s="10">
        <f t="shared" si="80"/>
        <v>0.99751452630528947</v>
      </c>
      <c r="AA240" s="10">
        <f t="shared" si="81"/>
        <v>0.71287784741520288</v>
      </c>
      <c r="AB240" s="10">
        <f t="shared" si="82"/>
        <v>115.23297093704231</v>
      </c>
    </row>
    <row r="241" spans="1:28" x14ac:dyDescent="0.25">
      <c r="A241" s="14"/>
      <c r="B241" s="14"/>
      <c r="C241" s="14"/>
      <c r="D241" s="14"/>
      <c r="E241" s="14"/>
      <c r="F241" s="14"/>
      <c r="G241" s="14"/>
      <c r="H241" s="25">
        <f t="shared" si="76"/>
        <v>226</v>
      </c>
      <c r="I241" s="18">
        <f t="shared" si="77"/>
        <v>0</v>
      </c>
      <c r="J241" s="18">
        <f t="shared" si="78"/>
        <v>0</v>
      </c>
      <c r="K241" s="18">
        <f t="shared" si="83"/>
        <v>0</v>
      </c>
      <c r="L241" s="19">
        <f t="shared" si="84"/>
        <v>0</v>
      </c>
      <c r="M241" s="1"/>
      <c r="N241" s="8"/>
      <c r="O241" s="1"/>
      <c r="R241" s="10">
        <f t="shared" si="74"/>
        <v>0</v>
      </c>
      <c r="S241" s="10">
        <f t="shared" si="85"/>
        <v>0</v>
      </c>
      <c r="U241" s="12">
        <f t="shared" si="75"/>
        <v>0</v>
      </c>
      <c r="V241" s="12">
        <f t="shared" si="86"/>
        <v>0</v>
      </c>
      <c r="Y241" s="10">
        <f t="shared" si="79"/>
        <v>135</v>
      </c>
      <c r="Z241" s="10">
        <f t="shared" si="80"/>
        <v>0.99751452630528947</v>
      </c>
      <c r="AA241" s="10">
        <f t="shared" si="81"/>
        <v>0.71465410138501229</v>
      </c>
      <c r="AB241" s="10">
        <f t="shared" si="82"/>
        <v>114.52009308962717</v>
      </c>
    </row>
    <row r="242" spans="1:28" x14ac:dyDescent="0.25">
      <c r="A242" s="14"/>
      <c r="B242" s="14"/>
      <c r="C242" s="14"/>
      <c r="D242" s="14"/>
      <c r="E242" s="14"/>
      <c r="F242" s="14"/>
      <c r="G242" s="14"/>
      <c r="H242" s="25">
        <f t="shared" si="76"/>
        <v>227</v>
      </c>
      <c r="I242" s="18">
        <f t="shared" si="77"/>
        <v>0</v>
      </c>
      <c r="J242" s="18">
        <f t="shared" si="78"/>
        <v>0</v>
      </c>
      <c r="K242" s="18">
        <f t="shared" si="83"/>
        <v>0</v>
      </c>
      <c r="L242" s="19">
        <f t="shared" si="84"/>
        <v>0</v>
      </c>
      <c r="M242" s="1"/>
      <c r="N242" s="8"/>
      <c r="O242" s="1"/>
      <c r="R242" s="10">
        <f t="shared" si="74"/>
        <v>0</v>
      </c>
      <c r="S242" s="10">
        <f t="shared" si="85"/>
        <v>0</v>
      </c>
      <c r="U242" s="12">
        <f t="shared" si="75"/>
        <v>0</v>
      </c>
      <c r="V242" s="12">
        <f t="shared" si="86"/>
        <v>0</v>
      </c>
      <c r="Y242" s="10">
        <f t="shared" si="79"/>
        <v>134</v>
      </c>
      <c r="Z242" s="10">
        <f t="shared" si="80"/>
        <v>0.99751452630528947</v>
      </c>
      <c r="AA242" s="10">
        <f t="shared" si="81"/>
        <v>0.71643478118762982</v>
      </c>
      <c r="AB242" s="10">
        <f t="shared" si="82"/>
        <v>113.8054389882422</v>
      </c>
    </row>
    <row r="243" spans="1:28" x14ac:dyDescent="0.25">
      <c r="A243" s="14"/>
      <c r="B243" s="14"/>
      <c r="C243" s="14"/>
      <c r="D243" s="14"/>
      <c r="E243" s="14"/>
      <c r="F243" s="14"/>
      <c r="G243" s="14"/>
      <c r="H243" s="26">
        <f t="shared" si="76"/>
        <v>228</v>
      </c>
      <c r="I243" s="27">
        <f t="shared" si="77"/>
        <v>0</v>
      </c>
      <c r="J243" s="27">
        <f t="shared" si="78"/>
        <v>0</v>
      </c>
      <c r="K243" s="27">
        <f t="shared" si="83"/>
        <v>0</v>
      </c>
      <c r="L243" s="28">
        <f t="shared" si="84"/>
        <v>0</v>
      </c>
      <c r="M243" s="1"/>
      <c r="N243" s="9"/>
      <c r="O243" s="1"/>
      <c r="R243" s="10">
        <f t="shared" si="74"/>
        <v>0</v>
      </c>
      <c r="S243" s="10">
        <f t="shared" si="85"/>
        <v>0</v>
      </c>
      <c r="U243" s="12">
        <f t="shared" si="75"/>
        <v>0</v>
      </c>
      <c r="V243" s="12">
        <f t="shared" si="86"/>
        <v>0</v>
      </c>
      <c r="Y243" s="10">
        <f t="shared" si="79"/>
        <v>133</v>
      </c>
      <c r="Z243" s="10">
        <f t="shared" si="80"/>
        <v>0.99751452630528947</v>
      </c>
      <c r="AA243" s="10">
        <f t="shared" si="81"/>
        <v>0.71821989785075557</v>
      </c>
      <c r="AB243" s="10">
        <f t="shared" si="82"/>
        <v>113.08900420705461</v>
      </c>
    </row>
    <row r="244" spans="1:28" x14ac:dyDescent="0.25">
      <c r="A244" s="14"/>
      <c r="B244" s="14"/>
      <c r="C244" s="14"/>
      <c r="D244" s="14"/>
      <c r="E244" s="14"/>
      <c r="F244" s="14"/>
      <c r="G244" s="14"/>
      <c r="H244" s="22">
        <f t="shared" si="76"/>
        <v>229</v>
      </c>
      <c r="I244" s="23">
        <f t="shared" si="77"/>
        <v>0</v>
      </c>
      <c r="J244" s="23">
        <f t="shared" si="78"/>
        <v>0</v>
      </c>
      <c r="K244" s="23">
        <f t="shared" si="83"/>
        <v>0</v>
      </c>
      <c r="L244" s="24">
        <f t="shared" si="84"/>
        <v>0</v>
      </c>
      <c r="M244" s="1"/>
      <c r="N244" s="7"/>
      <c r="O244" s="1"/>
      <c r="R244" s="10">
        <f t="shared" si="74"/>
        <v>0</v>
      </c>
      <c r="S244" s="10">
        <f t="shared" si="85"/>
        <v>0</v>
      </c>
      <c r="U244" s="12">
        <f t="shared" si="75"/>
        <v>0</v>
      </c>
      <c r="V244" s="12">
        <f t="shared" si="86"/>
        <v>0</v>
      </c>
      <c r="Y244" s="10">
        <f t="shared" si="79"/>
        <v>132</v>
      </c>
      <c r="Z244" s="10">
        <f t="shared" si="80"/>
        <v>0.99751452630528947</v>
      </c>
      <c r="AA244" s="10">
        <f t="shared" si="81"/>
        <v>0.72000946242956698</v>
      </c>
      <c r="AB244" s="10">
        <f t="shared" si="82"/>
        <v>112.37078430920388</v>
      </c>
    </row>
    <row r="245" spans="1:28" x14ac:dyDescent="0.25">
      <c r="A245" s="14"/>
      <c r="B245" s="14"/>
      <c r="C245" s="14"/>
      <c r="D245" s="14"/>
      <c r="E245" s="14"/>
      <c r="F245" s="14"/>
      <c r="G245" s="14"/>
      <c r="H245" s="25">
        <f t="shared" si="76"/>
        <v>230</v>
      </c>
      <c r="I245" s="18">
        <f t="shared" si="77"/>
        <v>0</v>
      </c>
      <c r="J245" s="18">
        <f t="shared" si="78"/>
        <v>0</v>
      </c>
      <c r="K245" s="18">
        <f t="shared" si="83"/>
        <v>0</v>
      </c>
      <c r="L245" s="19">
        <f t="shared" si="84"/>
        <v>0</v>
      </c>
      <c r="M245" s="1"/>
      <c r="N245" s="8"/>
      <c r="O245" s="1"/>
      <c r="R245" s="10">
        <f t="shared" si="74"/>
        <v>0</v>
      </c>
      <c r="S245" s="10">
        <f t="shared" si="85"/>
        <v>0</v>
      </c>
      <c r="U245" s="12">
        <f t="shared" si="75"/>
        <v>0</v>
      </c>
      <c r="V245" s="12">
        <f t="shared" si="86"/>
        <v>0</v>
      </c>
      <c r="Y245" s="10">
        <f t="shared" si="79"/>
        <v>131</v>
      </c>
      <c r="Z245" s="10">
        <f t="shared" si="80"/>
        <v>0.99751452630528947</v>
      </c>
      <c r="AA245" s="10">
        <f t="shared" si="81"/>
        <v>0.72180348600678723</v>
      </c>
      <c r="AB245" s="10">
        <f t="shared" si="82"/>
        <v>111.65077484677435</v>
      </c>
    </row>
    <row r="246" spans="1:28" x14ac:dyDescent="0.25">
      <c r="A246" s="14"/>
      <c r="B246" s="14"/>
      <c r="C246" s="14"/>
      <c r="D246" s="14"/>
      <c r="E246" s="14"/>
      <c r="F246" s="14"/>
      <c r="G246" s="14"/>
      <c r="H246" s="25">
        <f t="shared" si="76"/>
        <v>231</v>
      </c>
      <c r="I246" s="18">
        <f t="shared" si="77"/>
        <v>0</v>
      </c>
      <c r="J246" s="18">
        <f t="shared" si="78"/>
        <v>0</v>
      </c>
      <c r="K246" s="18">
        <f t="shared" si="83"/>
        <v>0</v>
      </c>
      <c r="L246" s="19">
        <f t="shared" si="84"/>
        <v>0</v>
      </c>
      <c r="M246" s="1"/>
      <c r="N246" s="8"/>
      <c r="O246" s="1"/>
      <c r="R246" s="10">
        <f t="shared" si="74"/>
        <v>0</v>
      </c>
      <c r="S246" s="10">
        <f t="shared" si="85"/>
        <v>0</v>
      </c>
      <c r="U246" s="12">
        <f t="shared" si="75"/>
        <v>0</v>
      </c>
      <c r="V246" s="12">
        <f t="shared" si="86"/>
        <v>0</v>
      </c>
      <c r="Y246" s="10">
        <f t="shared" si="79"/>
        <v>130</v>
      </c>
      <c r="Z246" s="10">
        <f t="shared" si="80"/>
        <v>0.99751452630528947</v>
      </c>
      <c r="AA246" s="10">
        <f t="shared" si="81"/>
        <v>0.72360197969275397</v>
      </c>
      <c r="AB246" s="10">
        <f t="shared" si="82"/>
        <v>110.92897136076763</v>
      </c>
    </row>
    <row r="247" spans="1:28" x14ac:dyDescent="0.25">
      <c r="A247" s="14"/>
      <c r="B247" s="14"/>
      <c r="C247" s="14"/>
      <c r="D247" s="14"/>
      <c r="E247" s="14"/>
      <c r="F247" s="14"/>
      <c r="G247" s="14"/>
      <c r="H247" s="25">
        <f t="shared" si="76"/>
        <v>232</v>
      </c>
      <c r="I247" s="18">
        <f t="shared" si="77"/>
        <v>0</v>
      </c>
      <c r="J247" s="18">
        <f t="shared" si="78"/>
        <v>0</v>
      </c>
      <c r="K247" s="18">
        <f t="shared" si="83"/>
        <v>0</v>
      </c>
      <c r="L247" s="19">
        <f t="shared" si="84"/>
        <v>0</v>
      </c>
      <c r="M247" s="1"/>
      <c r="N247" s="8"/>
      <c r="O247" s="1"/>
      <c r="R247" s="10">
        <f t="shared" si="74"/>
        <v>0</v>
      </c>
      <c r="S247" s="10">
        <f t="shared" si="85"/>
        <v>0</v>
      </c>
      <c r="U247" s="12">
        <f t="shared" si="75"/>
        <v>0</v>
      </c>
      <c r="V247" s="12">
        <f t="shared" si="86"/>
        <v>0</v>
      </c>
      <c r="Y247" s="10">
        <f t="shared" si="79"/>
        <v>129</v>
      </c>
      <c r="Z247" s="10">
        <f t="shared" si="80"/>
        <v>0.99751452630528947</v>
      </c>
      <c r="AA247" s="10">
        <f t="shared" si="81"/>
        <v>0.72540495462548837</v>
      </c>
      <c r="AB247" s="10">
        <f t="shared" si="82"/>
        <v>110.2053693810749</v>
      </c>
    </row>
    <row r="248" spans="1:28" x14ac:dyDescent="0.25">
      <c r="A248" s="14"/>
      <c r="B248" s="14"/>
      <c r="C248" s="14"/>
      <c r="D248" s="14"/>
      <c r="E248" s="14"/>
      <c r="F248" s="14"/>
      <c r="G248" s="14"/>
      <c r="H248" s="25">
        <f t="shared" si="76"/>
        <v>233</v>
      </c>
      <c r="I248" s="18">
        <f t="shared" si="77"/>
        <v>0</v>
      </c>
      <c r="J248" s="18">
        <f t="shared" si="78"/>
        <v>0</v>
      </c>
      <c r="K248" s="18">
        <f t="shared" si="83"/>
        <v>0</v>
      </c>
      <c r="L248" s="19">
        <f t="shared" si="84"/>
        <v>0</v>
      </c>
      <c r="M248" s="1"/>
      <c r="N248" s="8"/>
      <c r="O248" s="1"/>
      <c r="R248" s="10">
        <f t="shared" si="74"/>
        <v>0</v>
      </c>
      <c r="S248" s="10">
        <f t="shared" si="85"/>
        <v>0</v>
      </c>
      <c r="U248" s="12">
        <f t="shared" si="75"/>
        <v>0</v>
      </c>
      <c r="V248" s="12">
        <f t="shared" si="86"/>
        <v>0</v>
      </c>
      <c r="Y248" s="10">
        <f t="shared" si="79"/>
        <v>128</v>
      </c>
      <c r="Z248" s="10">
        <f t="shared" si="80"/>
        <v>0.99751452630528947</v>
      </c>
      <c r="AA248" s="10">
        <f t="shared" si="81"/>
        <v>0.72721242197076341</v>
      </c>
      <c r="AB248" s="10">
        <f t="shared" si="82"/>
        <v>109.47996442644946</v>
      </c>
    </row>
    <row r="249" spans="1:28" x14ac:dyDescent="0.25">
      <c r="A249" s="14"/>
      <c r="B249" s="14"/>
      <c r="C249" s="14"/>
      <c r="D249" s="14"/>
      <c r="E249" s="14"/>
      <c r="F249" s="14"/>
      <c r="G249" s="14"/>
      <c r="H249" s="25">
        <f t="shared" si="76"/>
        <v>234</v>
      </c>
      <c r="I249" s="18">
        <f t="shared" si="77"/>
        <v>0</v>
      </c>
      <c r="J249" s="18">
        <f t="shared" si="78"/>
        <v>0</v>
      </c>
      <c r="K249" s="18">
        <f t="shared" si="83"/>
        <v>0</v>
      </c>
      <c r="L249" s="19">
        <f t="shared" si="84"/>
        <v>0</v>
      </c>
      <c r="M249" s="1"/>
      <c r="N249" s="8"/>
      <c r="O249" s="1"/>
      <c r="R249" s="10">
        <f t="shared" si="74"/>
        <v>0</v>
      </c>
      <c r="S249" s="10">
        <f t="shared" si="85"/>
        <v>0</v>
      </c>
      <c r="U249" s="12">
        <f t="shared" si="75"/>
        <v>0</v>
      </c>
      <c r="V249" s="12">
        <f t="shared" si="86"/>
        <v>0</v>
      </c>
      <c r="Y249" s="10">
        <f t="shared" si="79"/>
        <v>127</v>
      </c>
      <c r="Z249" s="10">
        <f t="shared" si="80"/>
        <v>0.99751452630528947</v>
      </c>
      <c r="AA249" s="10">
        <f t="shared" si="81"/>
        <v>0.7290243929221738</v>
      </c>
      <c r="AB249" s="10">
        <f t="shared" si="82"/>
        <v>108.75275200447874</v>
      </c>
    </row>
    <row r="250" spans="1:28" x14ac:dyDescent="0.25">
      <c r="A250" s="14"/>
      <c r="B250" s="14"/>
      <c r="C250" s="14"/>
      <c r="D250" s="14"/>
      <c r="E250" s="14"/>
      <c r="F250" s="14"/>
      <c r="G250" s="14"/>
      <c r="H250" s="25">
        <f t="shared" si="76"/>
        <v>235</v>
      </c>
      <c r="I250" s="18">
        <f t="shared" si="77"/>
        <v>0</v>
      </c>
      <c r="J250" s="18">
        <f t="shared" si="78"/>
        <v>0</v>
      </c>
      <c r="K250" s="18">
        <f t="shared" si="83"/>
        <v>0</v>
      </c>
      <c r="L250" s="19">
        <f t="shared" si="84"/>
        <v>0</v>
      </c>
      <c r="M250" s="1"/>
      <c r="N250" s="8"/>
      <c r="O250" s="1"/>
      <c r="R250" s="10">
        <f t="shared" si="74"/>
        <v>0</v>
      </c>
      <c r="S250" s="10">
        <f t="shared" si="85"/>
        <v>0</v>
      </c>
      <c r="U250" s="12">
        <f t="shared" si="75"/>
        <v>0</v>
      </c>
      <c r="V250" s="12">
        <f t="shared" si="86"/>
        <v>0</v>
      </c>
      <c r="Y250" s="10">
        <f t="shared" si="79"/>
        <v>126</v>
      </c>
      <c r="Z250" s="10">
        <f t="shared" si="80"/>
        <v>0.99751452630528947</v>
      </c>
      <c r="AA250" s="10">
        <f t="shared" si="81"/>
        <v>0.73084087870120473</v>
      </c>
      <c r="AB250" s="10">
        <f t="shared" si="82"/>
        <v>108.02372761155662</v>
      </c>
    </row>
    <row r="251" spans="1:28" x14ac:dyDescent="0.25">
      <c r="A251" s="14"/>
      <c r="B251" s="14"/>
      <c r="C251" s="14"/>
      <c r="D251" s="14"/>
      <c r="E251" s="14"/>
      <c r="F251" s="14"/>
      <c r="G251" s="14"/>
      <c r="H251" s="25">
        <f t="shared" si="76"/>
        <v>236</v>
      </c>
      <c r="I251" s="18">
        <f t="shared" si="77"/>
        <v>0</v>
      </c>
      <c r="J251" s="18">
        <f t="shared" si="78"/>
        <v>0</v>
      </c>
      <c r="K251" s="18">
        <f t="shared" si="83"/>
        <v>0</v>
      </c>
      <c r="L251" s="19">
        <f t="shared" si="84"/>
        <v>0</v>
      </c>
      <c r="M251" s="1"/>
      <c r="N251" s="8"/>
      <c r="O251" s="1"/>
      <c r="R251" s="10">
        <f t="shared" si="74"/>
        <v>0</v>
      </c>
      <c r="S251" s="10">
        <f t="shared" si="85"/>
        <v>0</v>
      </c>
      <c r="U251" s="12">
        <f t="shared" si="75"/>
        <v>0</v>
      </c>
      <c r="V251" s="12">
        <f t="shared" si="86"/>
        <v>0</v>
      </c>
      <c r="Y251" s="10">
        <f t="shared" si="79"/>
        <v>125</v>
      </c>
      <c r="Z251" s="10">
        <f t="shared" si="80"/>
        <v>0.99751452630528947</v>
      </c>
      <c r="AA251" s="10">
        <f t="shared" si="81"/>
        <v>0.7326618905573018</v>
      </c>
      <c r="AB251" s="10">
        <f t="shared" si="82"/>
        <v>107.29288673285546</v>
      </c>
    </row>
    <row r="252" spans="1:28" x14ac:dyDescent="0.25">
      <c r="A252" s="14"/>
      <c r="B252" s="14"/>
      <c r="C252" s="14"/>
      <c r="D252" s="14"/>
      <c r="E252" s="14"/>
      <c r="F252" s="14"/>
      <c r="G252" s="14"/>
      <c r="H252" s="25">
        <f t="shared" si="76"/>
        <v>237</v>
      </c>
      <c r="I252" s="18">
        <f t="shared" si="77"/>
        <v>0</v>
      </c>
      <c r="J252" s="18">
        <f t="shared" si="78"/>
        <v>0</v>
      </c>
      <c r="K252" s="18">
        <f t="shared" si="83"/>
        <v>0</v>
      </c>
      <c r="L252" s="19">
        <f t="shared" si="84"/>
        <v>0</v>
      </c>
      <c r="M252" s="1"/>
      <c r="N252" s="8"/>
      <c r="O252" s="1"/>
      <c r="R252" s="10">
        <f t="shared" si="74"/>
        <v>0</v>
      </c>
      <c r="S252" s="10">
        <f t="shared" si="85"/>
        <v>0</v>
      </c>
      <c r="U252" s="12">
        <f t="shared" si="75"/>
        <v>0</v>
      </c>
      <c r="V252" s="12">
        <f t="shared" si="86"/>
        <v>0</v>
      </c>
      <c r="Y252" s="10">
        <f t="shared" si="79"/>
        <v>124</v>
      </c>
      <c r="Z252" s="10">
        <f t="shared" si="80"/>
        <v>0.99751452630528947</v>
      </c>
      <c r="AA252" s="10">
        <f t="shared" si="81"/>
        <v>0.73448743976794029</v>
      </c>
      <c r="AB252" s="10">
        <f t="shared" si="82"/>
        <v>106.56022484229821</v>
      </c>
    </row>
    <row r="253" spans="1:28" x14ac:dyDescent="0.25">
      <c r="A253" s="14"/>
      <c r="B253" s="14"/>
      <c r="C253" s="14"/>
      <c r="D253" s="14"/>
      <c r="E253" s="14"/>
      <c r="F253" s="14"/>
      <c r="G253" s="14"/>
      <c r="H253" s="25">
        <f t="shared" si="76"/>
        <v>238</v>
      </c>
      <c r="I253" s="18">
        <f t="shared" si="77"/>
        <v>0</v>
      </c>
      <c r="J253" s="18">
        <f t="shared" si="78"/>
        <v>0</v>
      </c>
      <c r="K253" s="18">
        <f t="shared" si="83"/>
        <v>0</v>
      </c>
      <c r="L253" s="19">
        <f t="shared" si="84"/>
        <v>0</v>
      </c>
      <c r="M253" s="1"/>
      <c r="N253" s="8"/>
      <c r="O253" s="1"/>
      <c r="R253" s="10">
        <f t="shared" si="74"/>
        <v>0</v>
      </c>
      <c r="S253" s="10">
        <f t="shared" si="85"/>
        <v>0</v>
      </c>
      <c r="U253" s="12">
        <f t="shared" si="75"/>
        <v>0</v>
      </c>
      <c r="V253" s="12">
        <f t="shared" si="86"/>
        <v>0</v>
      </c>
      <c r="Y253" s="10">
        <f t="shared" si="79"/>
        <v>123</v>
      </c>
      <c r="Z253" s="10">
        <f t="shared" si="80"/>
        <v>0.99751452630528947</v>
      </c>
      <c r="AA253" s="10">
        <f t="shared" si="81"/>
        <v>0.73631753763869534</v>
      </c>
      <c r="AB253" s="10">
        <f t="shared" si="82"/>
        <v>105.82573740253029</v>
      </c>
    </row>
    <row r="254" spans="1:28" x14ac:dyDescent="0.25">
      <c r="A254" s="14"/>
      <c r="B254" s="14"/>
      <c r="C254" s="14"/>
      <c r="D254" s="14"/>
      <c r="E254" s="14"/>
      <c r="F254" s="14"/>
      <c r="G254" s="14"/>
      <c r="H254" s="25">
        <f t="shared" si="76"/>
        <v>239</v>
      </c>
      <c r="I254" s="18">
        <f t="shared" si="77"/>
        <v>0</v>
      </c>
      <c r="J254" s="18">
        <f t="shared" si="78"/>
        <v>0</v>
      </c>
      <c r="K254" s="18">
        <f t="shared" si="83"/>
        <v>0</v>
      </c>
      <c r="L254" s="19">
        <f t="shared" si="84"/>
        <v>0</v>
      </c>
      <c r="M254" s="1"/>
      <c r="N254" s="8"/>
      <c r="O254" s="1"/>
      <c r="R254" s="10">
        <f t="shared" si="74"/>
        <v>0</v>
      </c>
      <c r="S254" s="10">
        <f t="shared" si="85"/>
        <v>0</v>
      </c>
      <c r="U254" s="12">
        <f t="shared" si="75"/>
        <v>0</v>
      </c>
      <c r="V254" s="12">
        <f t="shared" si="86"/>
        <v>0</v>
      </c>
      <c r="Y254" s="10">
        <f t="shared" si="79"/>
        <v>122</v>
      </c>
      <c r="Z254" s="10">
        <f t="shared" si="80"/>
        <v>0.99751452630528947</v>
      </c>
      <c r="AA254" s="10">
        <f t="shared" si="81"/>
        <v>0.73815219550331157</v>
      </c>
      <c r="AB254" s="10">
        <f t="shared" si="82"/>
        <v>105.08941986489167</v>
      </c>
    </row>
    <row r="255" spans="1:28" x14ac:dyDescent="0.25">
      <c r="A255" s="14"/>
      <c r="B255" s="14"/>
      <c r="C255" s="14"/>
      <c r="D255" s="14"/>
      <c r="E255" s="14"/>
      <c r="F255" s="14"/>
      <c r="G255" s="14"/>
      <c r="H255" s="26">
        <f t="shared" si="76"/>
        <v>240</v>
      </c>
      <c r="I255" s="27">
        <f t="shared" si="77"/>
        <v>0</v>
      </c>
      <c r="J255" s="27">
        <f t="shared" si="78"/>
        <v>0</v>
      </c>
      <c r="K255" s="27">
        <f t="shared" si="83"/>
        <v>0</v>
      </c>
      <c r="L255" s="28">
        <f t="shared" si="84"/>
        <v>0</v>
      </c>
      <c r="M255" s="1"/>
      <c r="N255" s="9"/>
      <c r="O255" s="1"/>
      <c r="R255" s="10">
        <f t="shared" si="74"/>
        <v>0</v>
      </c>
      <c r="S255" s="10">
        <f t="shared" si="85"/>
        <v>0</v>
      </c>
      <c r="U255" s="12">
        <f t="shared" si="75"/>
        <v>0</v>
      </c>
      <c r="V255" s="12">
        <f t="shared" si="86"/>
        <v>0</v>
      </c>
      <c r="Y255" s="10">
        <f t="shared" si="79"/>
        <v>121</v>
      </c>
      <c r="Z255" s="10">
        <f t="shared" si="80"/>
        <v>0.99751452630528947</v>
      </c>
      <c r="AA255" s="10">
        <f t="shared" si="81"/>
        <v>0.73999142472377388</v>
      </c>
      <c r="AB255" s="10">
        <f t="shared" si="82"/>
        <v>104.35126766938841</v>
      </c>
    </row>
    <row r="256" spans="1:28" x14ac:dyDescent="0.25">
      <c r="A256" s="14"/>
      <c r="B256" s="14"/>
      <c r="C256" s="14"/>
      <c r="D256" s="14"/>
      <c r="E256" s="14"/>
      <c r="F256" s="14"/>
      <c r="G256" s="14"/>
      <c r="H256" s="22">
        <f t="shared" si="76"/>
        <v>241</v>
      </c>
      <c r="I256" s="23">
        <f t="shared" si="77"/>
        <v>0</v>
      </c>
      <c r="J256" s="23">
        <f t="shared" si="78"/>
        <v>0</v>
      </c>
      <c r="K256" s="23">
        <f t="shared" si="83"/>
        <v>0</v>
      </c>
      <c r="L256" s="24">
        <f t="shared" si="84"/>
        <v>0</v>
      </c>
      <c r="M256" s="1"/>
      <c r="N256" s="7"/>
      <c r="O256" s="1"/>
      <c r="R256" s="10">
        <f t="shared" si="74"/>
        <v>0</v>
      </c>
      <c r="S256" s="10">
        <f t="shared" si="85"/>
        <v>0</v>
      </c>
      <c r="U256" s="12">
        <f t="shared" si="75"/>
        <v>0</v>
      </c>
      <c r="V256" s="12">
        <f t="shared" si="86"/>
        <v>0</v>
      </c>
      <c r="Y256" s="10">
        <f t="shared" si="79"/>
        <v>120</v>
      </c>
      <c r="Z256" s="10">
        <f t="shared" si="80"/>
        <v>0.99751452630528947</v>
      </c>
      <c r="AA256" s="10">
        <f t="shared" si="81"/>
        <v>0.74183523669037721</v>
      </c>
      <c r="AB256" s="10">
        <f t="shared" si="82"/>
        <v>103.61127624466467</v>
      </c>
    </row>
    <row r="257" spans="1:28" x14ac:dyDescent="0.25">
      <c r="A257" s="14"/>
      <c r="B257" s="14"/>
      <c r="C257" s="14"/>
      <c r="D257" s="14"/>
      <c r="E257" s="14"/>
      <c r="F257" s="14"/>
      <c r="G257" s="14"/>
      <c r="H257" s="25">
        <f t="shared" si="76"/>
        <v>242</v>
      </c>
      <c r="I257" s="18">
        <f t="shared" si="77"/>
        <v>0</v>
      </c>
      <c r="J257" s="18">
        <f t="shared" si="78"/>
        <v>0</v>
      </c>
      <c r="K257" s="18">
        <f t="shared" si="83"/>
        <v>0</v>
      </c>
      <c r="L257" s="19">
        <f t="shared" si="84"/>
        <v>0</v>
      </c>
      <c r="M257" s="1"/>
      <c r="N257" s="8"/>
      <c r="O257" s="1"/>
      <c r="R257" s="10">
        <f t="shared" si="74"/>
        <v>0</v>
      </c>
      <c r="S257" s="10">
        <f t="shared" si="85"/>
        <v>0</v>
      </c>
      <c r="U257" s="12">
        <f t="shared" si="75"/>
        <v>0</v>
      </c>
      <c r="V257" s="12">
        <f t="shared" si="86"/>
        <v>0</v>
      </c>
      <c r="Y257" s="10">
        <f t="shared" si="79"/>
        <v>119</v>
      </c>
      <c r="Z257" s="10">
        <f t="shared" si="80"/>
        <v>0.99751452630528947</v>
      </c>
      <c r="AA257" s="10">
        <f t="shared" si="81"/>
        <v>0.74368364282179722</v>
      </c>
      <c r="AB257" s="10">
        <f t="shared" si="82"/>
        <v>102.86944100797436</v>
      </c>
    </row>
    <row r="258" spans="1:28" x14ac:dyDescent="0.25">
      <c r="A258" s="14"/>
      <c r="B258" s="14"/>
      <c r="C258" s="14"/>
      <c r="D258" s="14"/>
      <c r="E258" s="14"/>
      <c r="F258" s="14"/>
      <c r="G258" s="14"/>
      <c r="H258" s="25">
        <f t="shared" si="76"/>
        <v>243</v>
      </c>
      <c r="I258" s="18">
        <f t="shared" si="77"/>
        <v>0</v>
      </c>
      <c r="J258" s="18">
        <f t="shared" si="78"/>
        <v>0</v>
      </c>
      <c r="K258" s="18">
        <f t="shared" si="83"/>
        <v>0</v>
      </c>
      <c r="L258" s="19">
        <f t="shared" si="84"/>
        <v>0</v>
      </c>
      <c r="M258" s="1"/>
      <c r="N258" s="8"/>
      <c r="O258" s="1"/>
      <c r="R258" s="10">
        <f t="shared" si="74"/>
        <v>0</v>
      </c>
      <c r="S258" s="10">
        <f t="shared" si="85"/>
        <v>0</v>
      </c>
      <c r="U258" s="12">
        <f t="shared" si="75"/>
        <v>0</v>
      </c>
      <c r="V258" s="12">
        <f t="shared" si="86"/>
        <v>0</v>
      </c>
      <c r="Y258" s="10">
        <f t="shared" si="79"/>
        <v>118</v>
      </c>
      <c r="Z258" s="10">
        <f t="shared" si="80"/>
        <v>0.99751452630528947</v>
      </c>
      <c r="AA258" s="10">
        <f t="shared" si="81"/>
        <v>0.74553665456516138</v>
      </c>
      <c r="AB258" s="10">
        <f t="shared" si="82"/>
        <v>102.12575736515262</v>
      </c>
    </row>
    <row r="259" spans="1:28" x14ac:dyDescent="0.25">
      <c r="A259" s="14"/>
      <c r="B259" s="14"/>
      <c r="C259" s="14"/>
      <c r="D259" s="14"/>
      <c r="E259" s="14"/>
      <c r="F259" s="14"/>
      <c r="G259" s="14"/>
      <c r="H259" s="25">
        <f t="shared" si="76"/>
        <v>244</v>
      </c>
      <c r="I259" s="18">
        <f t="shared" si="77"/>
        <v>0</v>
      </c>
      <c r="J259" s="18">
        <f t="shared" si="78"/>
        <v>0</v>
      </c>
      <c r="K259" s="18">
        <f t="shared" si="83"/>
        <v>0</v>
      </c>
      <c r="L259" s="19">
        <f t="shared" si="84"/>
        <v>0</v>
      </c>
      <c r="M259" s="1"/>
      <c r="N259" s="8"/>
      <c r="O259" s="1"/>
      <c r="R259" s="10">
        <f t="shared" si="74"/>
        <v>0</v>
      </c>
      <c r="S259" s="10">
        <f t="shared" si="85"/>
        <v>0</v>
      </c>
      <c r="U259" s="12">
        <f t="shared" si="75"/>
        <v>0</v>
      </c>
      <c r="V259" s="12">
        <f t="shared" si="86"/>
        <v>0</v>
      </c>
      <c r="Y259" s="10">
        <f t="shared" si="79"/>
        <v>117</v>
      </c>
      <c r="Z259" s="10">
        <f t="shared" si="80"/>
        <v>0.99751452630528947</v>
      </c>
      <c r="AA259" s="10">
        <f t="shared" si="81"/>
        <v>0.74739428339611946</v>
      </c>
      <c r="AB259" s="10">
        <f t="shared" si="82"/>
        <v>101.38022071058751</v>
      </c>
    </row>
    <row r="260" spans="1:28" x14ac:dyDescent="0.25">
      <c r="A260" s="14"/>
      <c r="B260" s="14"/>
      <c r="C260" s="14"/>
      <c r="D260" s="14"/>
      <c r="E260" s="14"/>
      <c r="F260" s="14"/>
      <c r="G260" s="14"/>
      <c r="H260" s="25">
        <f t="shared" si="76"/>
        <v>245</v>
      </c>
      <c r="I260" s="18">
        <f t="shared" si="77"/>
        <v>0</v>
      </c>
      <c r="J260" s="18">
        <f t="shared" si="78"/>
        <v>0</v>
      </c>
      <c r="K260" s="18">
        <f t="shared" si="83"/>
        <v>0</v>
      </c>
      <c r="L260" s="19">
        <f t="shared" si="84"/>
        <v>0</v>
      </c>
      <c r="M260" s="1"/>
      <c r="N260" s="8"/>
      <c r="O260" s="1"/>
      <c r="R260" s="10">
        <f t="shared" si="74"/>
        <v>0</v>
      </c>
      <c r="S260" s="10">
        <f t="shared" si="85"/>
        <v>0</v>
      </c>
      <c r="U260" s="12">
        <f t="shared" si="75"/>
        <v>0</v>
      </c>
      <c r="V260" s="12">
        <f t="shared" si="86"/>
        <v>0</v>
      </c>
      <c r="Y260" s="10">
        <f t="shared" si="79"/>
        <v>116</v>
      </c>
      <c r="Z260" s="10">
        <f t="shared" si="80"/>
        <v>0.99751452630528947</v>
      </c>
      <c r="AA260" s="10">
        <f t="shared" si="81"/>
        <v>0.74925654081891468</v>
      </c>
      <c r="AB260" s="10">
        <f t="shared" si="82"/>
        <v>100.63282642719143</v>
      </c>
    </row>
    <row r="261" spans="1:28" x14ac:dyDescent="0.25">
      <c r="A261" s="14"/>
      <c r="B261" s="14"/>
      <c r="C261" s="14"/>
      <c r="D261" s="14"/>
      <c r="E261" s="14"/>
      <c r="F261" s="14"/>
      <c r="G261" s="14"/>
      <c r="H261" s="25">
        <f t="shared" si="76"/>
        <v>246</v>
      </c>
      <c r="I261" s="18">
        <f t="shared" si="77"/>
        <v>0</v>
      </c>
      <c r="J261" s="18">
        <f t="shared" si="78"/>
        <v>0</v>
      </c>
      <c r="K261" s="18">
        <f t="shared" si="83"/>
        <v>0</v>
      </c>
      <c r="L261" s="19">
        <f t="shared" si="84"/>
        <v>0</v>
      </c>
      <c r="M261" s="1"/>
      <c r="N261" s="8"/>
      <c r="O261" s="1"/>
      <c r="R261" s="10">
        <f t="shared" si="74"/>
        <v>0</v>
      </c>
      <c r="S261" s="10">
        <f t="shared" si="85"/>
        <v>0</v>
      </c>
      <c r="U261" s="12">
        <f t="shared" si="75"/>
        <v>0</v>
      </c>
      <c r="V261" s="12">
        <f t="shared" si="86"/>
        <v>0</v>
      </c>
      <c r="Y261" s="10">
        <f t="shared" si="79"/>
        <v>115</v>
      </c>
      <c r="Z261" s="10">
        <f t="shared" si="80"/>
        <v>0.99751452630528947</v>
      </c>
      <c r="AA261" s="10">
        <f t="shared" si="81"/>
        <v>0.75112343836645512</v>
      </c>
      <c r="AB261" s="10">
        <f t="shared" si="82"/>
        <v>99.883569886372527</v>
      </c>
    </row>
    <row r="262" spans="1:28" x14ac:dyDescent="0.25">
      <c r="A262" s="14"/>
      <c r="B262" s="14"/>
      <c r="C262" s="14"/>
      <c r="D262" s="14"/>
      <c r="E262" s="14"/>
      <c r="F262" s="14"/>
      <c r="G262" s="14"/>
      <c r="H262" s="25">
        <f t="shared" si="76"/>
        <v>247</v>
      </c>
      <c r="I262" s="18">
        <f t="shared" si="77"/>
        <v>0</v>
      </c>
      <c r="J262" s="18">
        <f t="shared" si="78"/>
        <v>0</v>
      </c>
      <c r="K262" s="18">
        <f t="shared" si="83"/>
        <v>0</v>
      </c>
      <c r="L262" s="19">
        <f t="shared" si="84"/>
        <v>0</v>
      </c>
      <c r="M262" s="1"/>
      <c r="N262" s="8"/>
      <c r="O262" s="1"/>
      <c r="R262" s="10">
        <f t="shared" si="74"/>
        <v>0</v>
      </c>
      <c r="S262" s="10">
        <f t="shared" si="85"/>
        <v>0</v>
      </c>
      <c r="U262" s="12">
        <f t="shared" si="75"/>
        <v>0</v>
      </c>
      <c r="V262" s="12">
        <f t="shared" si="86"/>
        <v>0</v>
      </c>
      <c r="Y262" s="10">
        <f t="shared" si="79"/>
        <v>114</v>
      </c>
      <c r="Z262" s="10">
        <f t="shared" si="80"/>
        <v>0.99751452630528947</v>
      </c>
      <c r="AA262" s="10">
        <f t="shared" si="81"/>
        <v>0.75299498760038475</v>
      </c>
      <c r="AB262" s="10">
        <f t="shared" si="82"/>
        <v>99.132446448006121</v>
      </c>
    </row>
    <row r="263" spans="1:28" x14ac:dyDescent="0.25">
      <c r="A263" s="14"/>
      <c r="B263" s="14"/>
      <c r="C263" s="14"/>
      <c r="D263" s="14"/>
      <c r="E263" s="14"/>
      <c r="F263" s="14"/>
      <c r="G263" s="14"/>
      <c r="H263" s="25">
        <f t="shared" si="76"/>
        <v>248</v>
      </c>
      <c r="I263" s="18">
        <f t="shared" si="77"/>
        <v>0</v>
      </c>
      <c r="J263" s="18">
        <f t="shared" si="78"/>
        <v>0</v>
      </c>
      <c r="K263" s="18">
        <f t="shared" si="83"/>
        <v>0</v>
      </c>
      <c r="L263" s="19">
        <f t="shared" si="84"/>
        <v>0</v>
      </c>
      <c r="M263" s="1"/>
      <c r="N263" s="8"/>
      <c r="O263" s="1"/>
      <c r="R263" s="10">
        <f t="shared" si="74"/>
        <v>0</v>
      </c>
      <c r="S263" s="10">
        <f t="shared" si="85"/>
        <v>0</v>
      </c>
      <c r="U263" s="12">
        <f t="shared" si="75"/>
        <v>0</v>
      </c>
      <c r="V263" s="12">
        <f t="shared" si="86"/>
        <v>0</v>
      </c>
      <c r="Y263" s="10">
        <f t="shared" si="79"/>
        <v>113</v>
      </c>
      <c r="Z263" s="10">
        <f t="shared" si="80"/>
        <v>0.99751452630528947</v>
      </c>
      <c r="AA263" s="10">
        <f t="shared" si="81"/>
        <v>0.7548712001111556</v>
      </c>
      <c r="AB263" s="10">
        <f t="shared" si="82"/>
        <v>98.379451460405775</v>
      </c>
    </row>
    <row r="264" spans="1:28" x14ac:dyDescent="0.25">
      <c r="A264" s="14"/>
      <c r="B264" s="14"/>
      <c r="C264" s="14"/>
      <c r="D264" s="14"/>
      <c r="E264" s="14"/>
      <c r="F264" s="14"/>
      <c r="G264" s="14"/>
      <c r="H264" s="25">
        <f t="shared" si="76"/>
        <v>249</v>
      </c>
      <c r="I264" s="18">
        <f t="shared" si="77"/>
        <v>0</v>
      </c>
      <c r="J264" s="18">
        <f t="shared" si="78"/>
        <v>0</v>
      </c>
      <c r="K264" s="18">
        <f t="shared" si="83"/>
        <v>0</v>
      </c>
      <c r="L264" s="19">
        <f t="shared" si="84"/>
        <v>0</v>
      </c>
      <c r="M264" s="1"/>
      <c r="N264" s="8"/>
      <c r="O264" s="1"/>
      <c r="R264" s="10">
        <f t="shared" si="74"/>
        <v>0</v>
      </c>
      <c r="S264" s="10">
        <f t="shared" si="85"/>
        <v>0</v>
      </c>
      <c r="U264" s="12">
        <f t="shared" si="75"/>
        <v>0</v>
      </c>
      <c r="V264" s="12">
        <f t="shared" si="86"/>
        <v>0</v>
      </c>
      <c r="Y264" s="10">
        <f t="shared" si="79"/>
        <v>112</v>
      </c>
      <c r="Z264" s="10">
        <f t="shared" si="80"/>
        <v>0.99751452630528947</v>
      </c>
      <c r="AA264" s="10">
        <f t="shared" si="81"/>
        <v>0.75675208751809908</v>
      </c>
      <c r="AB264" s="10">
        <f t="shared" si="82"/>
        <v>97.624580260294678</v>
      </c>
    </row>
    <row r="265" spans="1:28" x14ac:dyDescent="0.25">
      <c r="A265" s="14"/>
      <c r="B265" s="14"/>
      <c r="C265" s="14"/>
      <c r="D265" s="14"/>
      <c r="E265" s="14"/>
      <c r="F265" s="14"/>
      <c r="G265" s="14"/>
      <c r="H265" s="25">
        <f t="shared" si="76"/>
        <v>250</v>
      </c>
      <c r="I265" s="18">
        <f t="shared" si="77"/>
        <v>0</v>
      </c>
      <c r="J265" s="18">
        <f t="shared" si="78"/>
        <v>0</v>
      </c>
      <c r="K265" s="18">
        <f t="shared" si="83"/>
        <v>0</v>
      </c>
      <c r="L265" s="19">
        <f t="shared" si="84"/>
        <v>0</v>
      </c>
      <c r="M265" s="1"/>
      <c r="N265" s="8"/>
      <c r="O265" s="1"/>
      <c r="R265" s="10">
        <f t="shared" si="74"/>
        <v>0</v>
      </c>
      <c r="S265" s="10">
        <f t="shared" si="85"/>
        <v>0</v>
      </c>
      <c r="U265" s="12">
        <f t="shared" si="75"/>
        <v>0</v>
      </c>
      <c r="V265" s="12">
        <f t="shared" si="86"/>
        <v>0</v>
      </c>
      <c r="Y265" s="10">
        <f t="shared" si="79"/>
        <v>111</v>
      </c>
      <c r="Z265" s="10">
        <f t="shared" si="80"/>
        <v>0.99751452630528947</v>
      </c>
      <c r="AA265" s="10">
        <f t="shared" si="81"/>
        <v>0.75863766146949829</v>
      </c>
      <c r="AB265" s="10">
        <f t="shared" si="82"/>
        <v>96.867828172776598</v>
      </c>
    </row>
    <row r="266" spans="1:28" x14ac:dyDescent="0.25">
      <c r="A266" s="14"/>
      <c r="B266" s="14"/>
      <c r="C266" s="14"/>
      <c r="D266" s="14"/>
      <c r="E266" s="14"/>
      <c r="F266" s="14"/>
      <c r="G266" s="14"/>
      <c r="H266" s="25">
        <f t="shared" si="76"/>
        <v>251</v>
      </c>
      <c r="I266" s="18">
        <f t="shared" si="77"/>
        <v>0</v>
      </c>
      <c r="J266" s="18">
        <f t="shared" si="78"/>
        <v>0</v>
      </c>
      <c r="K266" s="18">
        <f t="shared" si="83"/>
        <v>0</v>
      </c>
      <c r="L266" s="19">
        <f t="shared" si="84"/>
        <v>0</v>
      </c>
      <c r="M266" s="1"/>
      <c r="N266" s="8"/>
      <c r="O266" s="1"/>
      <c r="R266" s="10">
        <f t="shared" si="74"/>
        <v>0</v>
      </c>
      <c r="S266" s="10">
        <f t="shared" si="85"/>
        <v>0</v>
      </c>
      <c r="U266" s="12">
        <f t="shared" si="75"/>
        <v>0</v>
      </c>
      <c r="V266" s="12">
        <f t="shared" si="86"/>
        <v>0</v>
      </c>
      <c r="Y266" s="10">
        <f t="shared" si="79"/>
        <v>110</v>
      </c>
      <c r="Z266" s="10">
        <f t="shared" si="80"/>
        <v>0.99751452630528947</v>
      </c>
      <c r="AA266" s="10">
        <f t="shared" si="81"/>
        <v>0.76052793364265958</v>
      </c>
      <c r="AB266" s="10">
        <f t="shared" si="82"/>
        <v>96.10919051130719</v>
      </c>
    </row>
    <row r="267" spans="1:28" x14ac:dyDescent="0.25">
      <c r="A267" s="14"/>
      <c r="B267" s="14"/>
      <c r="C267" s="14"/>
      <c r="D267" s="14"/>
      <c r="E267" s="14"/>
      <c r="F267" s="14"/>
      <c r="G267" s="14"/>
      <c r="H267" s="26">
        <f t="shared" si="76"/>
        <v>252</v>
      </c>
      <c r="I267" s="27">
        <f t="shared" si="77"/>
        <v>0</v>
      </c>
      <c r="J267" s="27">
        <f t="shared" si="78"/>
        <v>0</v>
      </c>
      <c r="K267" s="27">
        <f t="shared" si="83"/>
        <v>0</v>
      </c>
      <c r="L267" s="28">
        <f t="shared" si="84"/>
        <v>0</v>
      </c>
      <c r="M267" s="1"/>
      <c r="N267" s="9"/>
      <c r="O267" s="1"/>
      <c r="R267" s="10">
        <f t="shared" si="74"/>
        <v>0</v>
      </c>
      <c r="S267" s="10">
        <f t="shared" si="85"/>
        <v>0</v>
      </c>
      <c r="U267" s="12">
        <f t="shared" si="75"/>
        <v>0</v>
      </c>
      <c r="V267" s="12">
        <f t="shared" si="86"/>
        <v>0</v>
      </c>
      <c r="Y267" s="10">
        <f t="shared" si="79"/>
        <v>109</v>
      </c>
      <c r="Z267" s="10">
        <f t="shared" si="80"/>
        <v>0.99751452630528947</v>
      </c>
      <c r="AA267" s="10">
        <f t="shared" si="81"/>
        <v>0.7624229157439858</v>
      </c>
      <c r="AB267" s="10">
        <f t="shared" si="82"/>
        <v>95.348662577664555</v>
      </c>
    </row>
    <row r="268" spans="1:28" x14ac:dyDescent="0.25">
      <c r="A268" s="14"/>
      <c r="B268" s="14"/>
      <c r="C268" s="14"/>
      <c r="D268" s="14"/>
      <c r="E268" s="14"/>
      <c r="F268" s="14"/>
      <c r="G268" s="14"/>
      <c r="H268" s="22">
        <f t="shared" si="76"/>
        <v>253</v>
      </c>
      <c r="I268" s="23">
        <f t="shared" si="77"/>
        <v>0</v>
      </c>
      <c r="J268" s="23">
        <f t="shared" si="78"/>
        <v>0</v>
      </c>
      <c r="K268" s="23">
        <f t="shared" si="83"/>
        <v>0</v>
      </c>
      <c r="L268" s="24">
        <f t="shared" si="84"/>
        <v>0</v>
      </c>
      <c r="M268" s="1"/>
      <c r="N268" s="7"/>
      <c r="O268" s="1"/>
      <c r="R268" s="10">
        <f t="shared" si="74"/>
        <v>0</v>
      </c>
      <c r="S268" s="10">
        <f t="shared" si="85"/>
        <v>0</v>
      </c>
      <c r="U268" s="12">
        <f t="shared" si="75"/>
        <v>0</v>
      </c>
      <c r="V268" s="12">
        <f t="shared" si="86"/>
        <v>0</v>
      </c>
      <c r="Y268" s="10">
        <f t="shared" si="79"/>
        <v>108</v>
      </c>
      <c r="Z268" s="10">
        <f t="shared" si="80"/>
        <v>0.99751452630528947</v>
      </c>
      <c r="AA268" s="10">
        <f t="shared" si="81"/>
        <v>0.76432261950904778</v>
      </c>
      <c r="AB268" s="10">
        <f t="shared" si="82"/>
        <v>94.586239661920615</v>
      </c>
    </row>
    <row r="269" spans="1:28" x14ac:dyDescent="0.25">
      <c r="A269" s="14"/>
      <c r="B269" s="14"/>
      <c r="C269" s="14"/>
      <c r="D269" s="14"/>
      <c r="E269" s="14"/>
      <c r="F269" s="14"/>
      <c r="G269" s="14"/>
      <c r="H269" s="25">
        <f t="shared" si="76"/>
        <v>254</v>
      </c>
      <c r="I269" s="18">
        <f t="shared" si="77"/>
        <v>0</v>
      </c>
      <c r="J269" s="18">
        <f t="shared" si="78"/>
        <v>0</v>
      </c>
      <c r="K269" s="18">
        <f t="shared" si="83"/>
        <v>0</v>
      </c>
      <c r="L269" s="19">
        <f t="shared" si="84"/>
        <v>0</v>
      </c>
      <c r="M269" s="1"/>
      <c r="N269" s="8"/>
      <c r="O269" s="1"/>
      <c r="R269" s="10">
        <f t="shared" si="74"/>
        <v>0</v>
      </c>
      <c r="S269" s="10">
        <f t="shared" si="85"/>
        <v>0</v>
      </c>
      <c r="U269" s="12">
        <f t="shared" si="75"/>
        <v>0</v>
      </c>
      <c r="V269" s="12">
        <f t="shared" si="86"/>
        <v>0</v>
      </c>
      <c r="Y269" s="10">
        <f t="shared" si="79"/>
        <v>107</v>
      </c>
      <c r="Z269" s="10">
        <f t="shared" si="80"/>
        <v>0.99751452630528947</v>
      </c>
      <c r="AA269" s="10">
        <f t="shared" si="81"/>
        <v>0.76622705670265767</v>
      </c>
      <c r="AB269" s="10">
        <f t="shared" si="82"/>
        <v>93.821917042411627</v>
      </c>
    </row>
    <row r="270" spans="1:28" x14ac:dyDescent="0.25">
      <c r="A270" s="14"/>
      <c r="B270" s="14"/>
      <c r="C270" s="14"/>
      <c r="D270" s="14"/>
      <c r="E270" s="14"/>
      <c r="F270" s="14"/>
      <c r="G270" s="14"/>
      <c r="H270" s="25">
        <f t="shared" si="76"/>
        <v>255</v>
      </c>
      <c r="I270" s="18">
        <f t="shared" si="77"/>
        <v>0</v>
      </c>
      <c r="J270" s="18">
        <f t="shared" si="78"/>
        <v>0</v>
      </c>
      <c r="K270" s="18">
        <f t="shared" si="83"/>
        <v>0</v>
      </c>
      <c r="L270" s="19">
        <f t="shared" si="84"/>
        <v>0</v>
      </c>
      <c r="M270" s="1"/>
      <c r="N270" s="8"/>
      <c r="O270" s="1"/>
      <c r="R270" s="10">
        <f t="shared" si="74"/>
        <v>0</v>
      </c>
      <c r="S270" s="10">
        <f t="shared" si="85"/>
        <v>0</v>
      </c>
      <c r="U270" s="12">
        <f t="shared" si="75"/>
        <v>0</v>
      </c>
      <c r="V270" s="12">
        <f t="shared" si="86"/>
        <v>0</v>
      </c>
      <c r="Y270" s="10">
        <f t="shared" si="79"/>
        <v>106</v>
      </c>
      <c r="Z270" s="10">
        <f t="shared" si="80"/>
        <v>0.99751452630528947</v>
      </c>
      <c r="AA270" s="10">
        <f t="shared" si="81"/>
        <v>0.76813623911894169</v>
      </c>
      <c r="AB270" s="10">
        <f t="shared" si="82"/>
        <v>93.055689985709023</v>
      </c>
    </row>
    <row r="271" spans="1:28" x14ac:dyDescent="0.25">
      <c r="A271" s="14"/>
      <c r="B271" s="14"/>
      <c r="C271" s="14"/>
      <c r="D271" s="14"/>
      <c r="E271" s="14"/>
      <c r="F271" s="14"/>
      <c r="G271" s="14"/>
      <c r="H271" s="25">
        <f t="shared" si="76"/>
        <v>256</v>
      </c>
      <c r="I271" s="18">
        <f t="shared" si="77"/>
        <v>0</v>
      </c>
      <c r="J271" s="18">
        <f t="shared" si="78"/>
        <v>0</v>
      </c>
      <c r="K271" s="18">
        <f t="shared" si="83"/>
        <v>0</v>
      </c>
      <c r="L271" s="19">
        <f t="shared" si="84"/>
        <v>0</v>
      </c>
      <c r="M271" s="1"/>
      <c r="N271" s="8"/>
      <c r="O271" s="1"/>
      <c r="R271" s="10">
        <f t="shared" ref="R271:R334" si="87">IF(N271="",0,MIN(N271,I270))</f>
        <v>0</v>
      </c>
      <c r="S271" s="10">
        <f t="shared" si="85"/>
        <v>0</v>
      </c>
      <c r="U271" s="12">
        <f t="shared" si="75"/>
        <v>0</v>
      </c>
      <c r="V271" s="12">
        <f t="shared" si="86"/>
        <v>0</v>
      </c>
      <c r="Y271" s="10">
        <f t="shared" si="79"/>
        <v>105</v>
      </c>
      <c r="Z271" s="10">
        <f t="shared" si="80"/>
        <v>0.99751452630528947</v>
      </c>
      <c r="AA271" s="10">
        <f t="shared" si="81"/>
        <v>0.770050178581413</v>
      </c>
      <c r="AB271" s="10">
        <f t="shared" si="82"/>
        <v>92.287553746590092</v>
      </c>
    </row>
    <row r="272" spans="1:28" x14ac:dyDescent="0.25">
      <c r="A272" s="14"/>
      <c r="B272" s="14"/>
      <c r="C272" s="14"/>
      <c r="D272" s="14"/>
      <c r="E272" s="14"/>
      <c r="F272" s="14"/>
      <c r="G272" s="14"/>
      <c r="H272" s="25">
        <f t="shared" si="76"/>
        <v>257</v>
      </c>
      <c r="I272" s="18">
        <f t="shared" si="77"/>
        <v>0</v>
      </c>
      <c r="J272" s="18">
        <f t="shared" si="78"/>
        <v>0</v>
      </c>
      <c r="K272" s="18">
        <f t="shared" si="83"/>
        <v>0</v>
      </c>
      <c r="L272" s="19">
        <f t="shared" si="84"/>
        <v>0</v>
      </c>
      <c r="M272" s="1"/>
      <c r="N272" s="8"/>
      <c r="O272" s="1"/>
      <c r="R272" s="10">
        <f t="shared" si="87"/>
        <v>0</v>
      </c>
      <c r="S272" s="10">
        <f t="shared" si="85"/>
        <v>0</v>
      </c>
      <c r="U272" s="12">
        <f t="shared" si="75"/>
        <v>0</v>
      </c>
      <c r="V272" s="12">
        <f t="shared" si="86"/>
        <v>0</v>
      </c>
      <c r="Y272" s="10">
        <f t="shared" si="79"/>
        <v>104</v>
      </c>
      <c r="Z272" s="10">
        <f t="shared" si="80"/>
        <v>0.99751452630528947</v>
      </c>
      <c r="AA272" s="10">
        <f t="shared" si="81"/>
        <v>0.77196888694304489</v>
      </c>
      <c r="AB272" s="10">
        <f t="shared" si="82"/>
        <v>91.517503568008735</v>
      </c>
    </row>
    <row r="273" spans="1:28" x14ac:dyDescent="0.25">
      <c r="A273" s="14"/>
      <c r="B273" s="14"/>
      <c r="C273" s="14"/>
      <c r="D273" s="14"/>
      <c r="E273" s="14"/>
      <c r="F273" s="14"/>
      <c r="G273" s="14"/>
      <c r="H273" s="25">
        <f t="shared" si="76"/>
        <v>258</v>
      </c>
      <c r="I273" s="18">
        <f t="shared" si="77"/>
        <v>0</v>
      </c>
      <c r="J273" s="18">
        <f t="shared" si="78"/>
        <v>0</v>
      </c>
      <c r="K273" s="18">
        <f t="shared" si="83"/>
        <v>0</v>
      </c>
      <c r="L273" s="19">
        <f t="shared" si="84"/>
        <v>0</v>
      </c>
      <c r="M273" s="1"/>
      <c r="N273" s="8"/>
      <c r="O273" s="1"/>
      <c r="R273" s="10">
        <f t="shared" si="87"/>
        <v>0</v>
      </c>
      <c r="S273" s="10">
        <f t="shared" si="85"/>
        <v>0</v>
      </c>
      <c r="U273" s="12">
        <f t="shared" ref="U273:U336" si="88">IF($AB273&gt;0,IF((I272-R273)&gt;I272/$AB273,I272/$AB273,IF(AND((I272-R273)&lt;I272/$AB273,(I272-R273)&gt;0),(I272-R273)+K273,0)),0)</f>
        <v>0</v>
      </c>
      <c r="V273" s="12">
        <f t="shared" si="86"/>
        <v>0</v>
      </c>
      <c r="Y273" s="10">
        <f t="shared" si="79"/>
        <v>103</v>
      </c>
      <c r="Z273" s="10">
        <f t="shared" si="80"/>
        <v>0.99751452630528947</v>
      </c>
      <c r="AA273" s="10">
        <f t="shared" si="81"/>
        <v>0.77389237608634454</v>
      </c>
      <c r="AB273" s="10">
        <f t="shared" si="82"/>
        <v>90.745534681065735</v>
      </c>
    </row>
    <row r="274" spans="1:28" x14ac:dyDescent="0.25">
      <c r="A274" s="14"/>
      <c r="B274" s="14"/>
      <c r="C274" s="14"/>
      <c r="D274" s="14"/>
      <c r="E274" s="14"/>
      <c r="F274" s="14"/>
      <c r="G274" s="14"/>
      <c r="H274" s="25">
        <f t="shared" ref="H274:H337" si="89">H273+1</f>
        <v>259</v>
      </c>
      <c r="I274" s="18">
        <f t="shared" ref="I274:I337" si="90">MAX(I273*(1+$G$6)-J274-R274,0)</f>
        <v>0</v>
      </c>
      <c r="J274" s="18">
        <f t="shared" ref="J274:J337" si="91">IF($T$9=2,U274,V274)</f>
        <v>0</v>
      </c>
      <c r="K274" s="18">
        <f t="shared" si="83"/>
        <v>0</v>
      </c>
      <c r="L274" s="19">
        <f t="shared" si="84"/>
        <v>0</v>
      </c>
      <c r="M274" s="1"/>
      <c r="N274" s="8"/>
      <c r="O274" s="1"/>
      <c r="R274" s="10">
        <f t="shared" si="87"/>
        <v>0</v>
      </c>
      <c r="S274" s="10">
        <f t="shared" si="85"/>
        <v>0</v>
      </c>
      <c r="U274" s="12">
        <f t="shared" si="88"/>
        <v>0</v>
      </c>
      <c r="V274" s="12">
        <f t="shared" si="86"/>
        <v>0</v>
      </c>
      <c r="Y274" s="10">
        <f t="shared" ref="Y274:Y337" si="92">MAX(Y273-1,0)</f>
        <v>102</v>
      </c>
      <c r="Z274" s="10">
        <f t="shared" ref="Z274:Z337" si="93">1/(1+$G$6)</f>
        <v>0.99751452630528947</v>
      </c>
      <c r="AA274" s="10">
        <f t="shared" ref="AA274:AA337" si="94">POWER(Z274,Y274)</f>
        <v>0.77582065792342625</v>
      </c>
      <c r="AB274" s="10">
        <f t="shared" ref="AB274:AB337" si="95">(1-AA274)/$G$6</f>
        <v>89.971642304979426</v>
      </c>
    </row>
    <row r="275" spans="1:28" x14ac:dyDescent="0.25">
      <c r="A275" s="14"/>
      <c r="B275" s="14"/>
      <c r="C275" s="14"/>
      <c r="D275" s="14"/>
      <c r="E275" s="14"/>
      <c r="F275" s="14"/>
      <c r="G275" s="14"/>
      <c r="H275" s="25">
        <f t="shared" si="89"/>
        <v>260</v>
      </c>
      <c r="I275" s="18">
        <f t="shared" si="90"/>
        <v>0</v>
      </c>
      <c r="J275" s="18">
        <f t="shared" si="91"/>
        <v>0</v>
      </c>
      <c r="K275" s="18">
        <f t="shared" si="83"/>
        <v>0</v>
      </c>
      <c r="L275" s="19">
        <f t="shared" si="84"/>
        <v>0</v>
      </c>
      <c r="M275" s="1"/>
      <c r="N275" s="8"/>
      <c r="O275" s="1"/>
      <c r="R275" s="10">
        <f t="shared" si="87"/>
        <v>0</v>
      </c>
      <c r="S275" s="10">
        <f t="shared" si="85"/>
        <v>0</v>
      </c>
      <c r="U275" s="12">
        <f t="shared" si="88"/>
        <v>0</v>
      </c>
      <c r="V275" s="12">
        <f t="shared" si="86"/>
        <v>0</v>
      </c>
      <c r="Y275" s="10">
        <f t="shared" si="92"/>
        <v>101</v>
      </c>
      <c r="Z275" s="10">
        <f t="shared" si="93"/>
        <v>0.99751452630528947</v>
      </c>
      <c r="AA275" s="10">
        <f t="shared" si="94"/>
        <v>0.77775374439608524</v>
      </c>
      <c r="AB275" s="10">
        <f t="shared" si="95"/>
        <v>89.195821647056079</v>
      </c>
    </row>
    <row r="276" spans="1:28" x14ac:dyDescent="0.25">
      <c r="A276" s="14"/>
      <c r="B276" s="14"/>
      <c r="C276" s="14"/>
      <c r="D276" s="14"/>
      <c r="E276" s="14"/>
      <c r="F276" s="14"/>
      <c r="G276" s="14"/>
      <c r="H276" s="25">
        <f t="shared" si="89"/>
        <v>261</v>
      </c>
      <c r="I276" s="18">
        <f t="shared" si="90"/>
        <v>0</v>
      </c>
      <c r="J276" s="18">
        <f t="shared" si="91"/>
        <v>0</v>
      </c>
      <c r="K276" s="18">
        <f t="shared" si="83"/>
        <v>0</v>
      </c>
      <c r="L276" s="19">
        <f t="shared" si="84"/>
        <v>0</v>
      </c>
      <c r="M276" s="1"/>
      <c r="N276" s="8"/>
      <c r="O276" s="1"/>
      <c r="R276" s="10">
        <f t="shared" si="87"/>
        <v>0</v>
      </c>
      <c r="S276" s="10">
        <f t="shared" si="85"/>
        <v>0</v>
      </c>
      <c r="U276" s="12">
        <f t="shared" si="88"/>
        <v>0</v>
      </c>
      <c r="V276" s="12">
        <f t="shared" si="86"/>
        <v>0</v>
      </c>
      <c r="Y276" s="10">
        <f t="shared" si="92"/>
        <v>100</v>
      </c>
      <c r="Z276" s="10">
        <f t="shared" si="93"/>
        <v>0.99751452630528947</v>
      </c>
      <c r="AA276" s="10">
        <f t="shared" si="94"/>
        <v>0.77969164747587216</v>
      </c>
      <c r="AB276" s="10">
        <f t="shared" si="95"/>
        <v>88.418067902659999</v>
      </c>
    </row>
    <row r="277" spans="1:28" x14ac:dyDescent="0.25">
      <c r="A277" s="14"/>
      <c r="B277" s="14"/>
      <c r="C277" s="14"/>
      <c r="D277" s="14"/>
      <c r="E277" s="14"/>
      <c r="F277" s="14"/>
      <c r="G277" s="14"/>
      <c r="H277" s="25">
        <f t="shared" si="89"/>
        <v>262</v>
      </c>
      <c r="I277" s="18">
        <f t="shared" si="90"/>
        <v>0</v>
      </c>
      <c r="J277" s="18">
        <f t="shared" si="91"/>
        <v>0</v>
      </c>
      <c r="K277" s="18">
        <f t="shared" si="83"/>
        <v>0</v>
      </c>
      <c r="L277" s="19">
        <f t="shared" si="84"/>
        <v>0</v>
      </c>
      <c r="M277" s="1"/>
      <c r="N277" s="8"/>
      <c r="O277" s="1"/>
      <c r="R277" s="10">
        <f t="shared" si="87"/>
        <v>0</v>
      </c>
      <c r="S277" s="10">
        <f t="shared" si="85"/>
        <v>0</v>
      </c>
      <c r="U277" s="12">
        <f t="shared" si="88"/>
        <v>0</v>
      </c>
      <c r="V277" s="12">
        <f t="shared" si="86"/>
        <v>0</v>
      </c>
      <c r="Y277" s="10">
        <f t="shared" si="92"/>
        <v>99</v>
      </c>
      <c r="Z277" s="10">
        <f t="shared" si="93"/>
        <v>0.99751452630528947</v>
      </c>
      <c r="AA277" s="10">
        <f t="shared" si="94"/>
        <v>0.781634379164166</v>
      </c>
      <c r="AB277" s="10">
        <f t="shared" si="95"/>
        <v>87.638376255184212</v>
      </c>
    </row>
    <row r="278" spans="1:28" x14ac:dyDescent="0.25">
      <c r="A278" s="14"/>
      <c r="B278" s="14"/>
      <c r="C278" s="14"/>
      <c r="D278" s="14"/>
      <c r="E278" s="14"/>
      <c r="F278" s="14"/>
      <c r="G278" s="14"/>
      <c r="H278" s="25">
        <f t="shared" si="89"/>
        <v>263</v>
      </c>
      <c r="I278" s="18">
        <f t="shared" si="90"/>
        <v>0</v>
      </c>
      <c r="J278" s="18">
        <f t="shared" si="91"/>
        <v>0</v>
      </c>
      <c r="K278" s="18">
        <f t="shared" si="83"/>
        <v>0</v>
      </c>
      <c r="L278" s="19">
        <f t="shared" si="84"/>
        <v>0</v>
      </c>
      <c r="M278" s="1"/>
      <c r="N278" s="8"/>
      <c r="O278" s="1"/>
      <c r="R278" s="10">
        <f t="shared" si="87"/>
        <v>0</v>
      </c>
      <c r="S278" s="10">
        <f t="shared" si="85"/>
        <v>0</v>
      </c>
      <c r="U278" s="12">
        <f t="shared" si="88"/>
        <v>0</v>
      </c>
      <c r="V278" s="12">
        <f t="shared" si="86"/>
        <v>0</v>
      </c>
      <c r="Y278" s="10">
        <f t="shared" si="92"/>
        <v>98</v>
      </c>
      <c r="Z278" s="10">
        <f t="shared" si="93"/>
        <v>0.99751452630528947</v>
      </c>
      <c r="AA278" s="10">
        <f t="shared" si="94"/>
        <v>0.78358195149224985</v>
      </c>
      <c r="AB278" s="10">
        <f t="shared" si="95"/>
        <v>86.856741876020124</v>
      </c>
    </row>
    <row r="279" spans="1:28" x14ac:dyDescent="0.25">
      <c r="A279" s="14"/>
      <c r="B279" s="14"/>
      <c r="C279" s="14"/>
      <c r="D279" s="14"/>
      <c r="E279" s="14"/>
      <c r="F279" s="14"/>
      <c r="G279" s="14"/>
      <c r="H279" s="26">
        <f t="shared" si="89"/>
        <v>264</v>
      </c>
      <c r="I279" s="27">
        <f t="shared" si="90"/>
        <v>0</v>
      </c>
      <c r="J279" s="27">
        <f t="shared" si="91"/>
        <v>0</v>
      </c>
      <c r="K279" s="27">
        <f t="shared" si="83"/>
        <v>0</v>
      </c>
      <c r="L279" s="28">
        <f t="shared" si="84"/>
        <v>0</v>
      </c>
      <c r="M279" s="1"/>
      <c r="N279" s="9"/>
      <c r="O279" s="1"/>
      <c r="R279" s="10">
        <f t="shared" si="87"/>
        <v>0</v>
      </c>
      <c r="S279" s="10">
        <f t="shared" si="85"/>
        <v>0</v>
      </c>
      <c r="U279" s="12">
        <f t="shared" si="88"/>
        <v>0</v>
      </c>
      <c r="V279" s="12">
        <f t="shared" si="86"/>
        <v>0</v>
      </c>
      <c r="Y279" s="10">
        <f t="shared" si="92"/>
        <v>97</v>
      </c>
      <c r="Z279" s="10">
        <f t="shared" si="93"/>
        <v>0.99751452630528947</v>
      </c>
      <c r="AA279" s="10">
        <f t="shared" si="94"/>
        <v>0.78553437652138469</v>
      </c>
      <c r="AB279" s="10">
        <f t="shared" si="95"/>
        <v>86.073159924527886</v>
      </c>
    </row>
    <row r="280" spans="1:28" x14ac:dyDescent="0.25">
      <c r="A280" s="14"/>
      <c r="B280" s="14"/>
      <c r="C280" s="14"/>
      <c r="D280" s="14"/>
      <c r="E280" s="14"/>
      <c r="F280" s="14"/>
      <c r="G280" s="14"/>
      <c r="H280" s="22">
        <f t="shared" si="89"/>
        <v>265</v>
      </c>
      <c r="I280" s="23">
        <f t="shared" si="90"/>
        <v>0</v>
      </c>
      <c r="J280" s="23">
        <f t="shared" si="91"/>
        <v>0</v>
      </c>
      <c r="K280" s="23">
        <f t="shared" si="83"/>
        <v>0</v>
      </c>
      <c r="L280" s="24">
        <f t="shared" si="84"/>
        <v>0</v>
      </c>
      <c r="M280" s="1"/>
      <c r="N280" s="7"/>
      <c r="O280" s="1"/>
      <c r="R280" s="10">
        <f t="shared" si="87"/>
        <v>0</v>
      </c>
      <c r="S280" s="10">
        <f t="shared" si="85"/>
        <v>0</v>
      </c>
      <c r="U280" s="12">
        <f t="shared" si="88"/>
        <v>0</v>
      </c>
      <c r="V280" s="12">
        <f t="shared" si="86"/>
        <v>0</v>
      </c>
      <c r="Y280" s="10">
        <f t="shared" si="92"/>
        <v>96</v>
      </c>
      <c r="Z280" s="10">
        <f t="shared" si="93"/>
        <v>0.99751452630528947</v>
      </c>
      <c r="AA280" s="10">
        <f t="shared" si="94"/>
        <v>0.7874916663428837</v>
      </c>
      <c r="AB280" s="10">
        <f t="shared" si="95"/>
        <v>85.287625548006531</v>
      </c>
    </row>
    <row r="281" spans="1:28" x14ac:dyDescent="0.25">
      <c r="A281" s="14"/>
      <c r="B281" s="14"/>
      <c r="C281" s="14"/>
      <c r="D281" s="14"/>
      <c r="E281" s="14"/>
      <c r="F281" s="14"/>
      <c r="G281" s="14"/>
      <c r="H281" s="25">
        <f t="shared" si="89"/>
        <v>266</v>
      </c>
      <c r="I281" s="18">
        <f t="shared" si="90"/>
        <v>0</v>
      </c>
      <c r="J281" s="18">
        <f t="shared" si="91"/>
        <v>0</v>
      </c>
      <c r="K281" s="18">
        <f t="shared" si="83"/>
        <v>0</v>
      </c>
      <c r="L281" s="19">
        <f t="shared" si="84"/>
        <v>0</v>
      </c>
      <c r="M281" s="1"/>
      <c r="N281" s="8"/>
      <c r="O281" s="1"/>
      <c r="R281" s="10">
        <f t="shared" si="87"/>
        <v>0</v>
      </c>
      <c r="S281" s="10">
        <f t="shared" si="85"/>
        <v>0</v>
      </c>
      <c r="U281" s="12">
        <f t="shared" si="88"/>
        <v>0</v>
      </c>
      <c r="V281" s="12">
        <f t="shared" si="86"/>
        <v>0</v>
      </c>
      <c r="Y281" s="10">
        <f t="shared" si="92"/>
        <v>95</v>
      </c>
      <c r="Z281" s="10">
        <f t="shared" si="93"/>
        <v>0.99751452630528947</v>
      </c>
      <c r="AA281" s="10">
        <f t="shared" si="94"/>
        <v>0.78945383307818795</v>
      </c>
      <c r="AB281" s="10">
        <f t="shared" si="95"/>
        <v>84.5001338816637</v>
      </c>
    </row>
    <row r="282" spans="1:28" x14ac:dyDescent="0.25">
      <c r="A282" s="14"/>
      <c r="B282" s="14"/>
      <c r="C282" s="14"/>
      <c r="D282" s="14"/>
      <c r="E282" s="14"/>
      <c r="F282" s="14"/>
      <c r="G282" s="14"/>
      <c r="H282" s="25">
        <f t="shared" si="89"/>
        <v>267</v>
      </c>
      <c r="I282" s="18">
        <f t="shared" si="90"/>
        <v>0</v>
      </c>
      <c r="J282" s="18">
        <f t="shared" si="91"/>
        <v>0</v>
      </c>
      <c r="K282" s="18">
        <f t="shared" si="83"/>
        <v>0</v>
      </c>
      <c r="L282" s="19">
        <f t="shared" si="84"/>
        <v>0</v>
      </c>
      <c r="M282" s="1"/>
      <c r="N282" s="8"/>
      <c r="O282" s="1"/>
      <c r="R282" s="10">
        <f t="shared" si="87"/>
        <v>0</v>
      </c>
      <c r="S282" s="10">
        <f t="shared" si="85"/>
        <v>0</v>
      </c>
      <c r="U282" s="12">
        <f t="shared" si="88"/>
        <v>0</v>
      </c>
      <c r="V282" s="12">
        <f t="shared" si="86"/>
        <v>0</v>
      </c>
      <c r="Y282" s="10">
        <f t="shared" si="92"/>
        <v>94</v>
      </c>
      <c r="Z282" s="10">
        <f t="shared" si="93"/>
        <v>0.99751452630528947</v>
      </c>
      <c r="AA282" s="10">
        <f t="shared" si="94"/>
        <v>0.79142088887894091</v>
      </c>
      <c r="AB282" s="10">
        <f t="shared" si="95"/>
        <v>83.710680048585587</v>
      </c>
    </row>
    <row r="283" spans="1:28" x14ac:dyDescent="0.25">
      <c r="A283" s="14"/>
      <c r="B283" s="14"/>
      <c r="C283" s="14"/>
      <c r="D283" s="14"/>
      <c r="E283" s="14"/>
      <c r="F283" s="14"/>
      <c r="G283" s="14"/>
      <c r="H283" s="25">
        <f t="shared" si="89"/>
        <v>268</v>
      </c>
      <c r="I283" s="18">
        <f t="shared" si="90"/>
        <v>0</v>
      </c>
      <c r="J283" s="18">
        <f t="shared" si="91"/>
        <v>0</v>
      </c>
      <c r="K283" s="18">
        <f t="shared" si="83"/>
        <v>0</v>
      </c>
      <c r="L283" s="19">
        <f t="shared" si="84"/>
        <v>0</v>
      </c>
      <c r="M283" s="1"/>
      <c r="N283" s="8"/>
      <c r="O283" s="1"/>
      <c r="R283" s="10">
        <f t="shared" si="87"/>
        <v>0</v>
      </c>
      <c r="S283" s="10">
        <f t="shared" si="85"/>
        <v>0</v>
      </c>
      <c r="U283" s="12">
        <f t="shared" si="88"/>
        <v>0</v>
      </c>
      <c r="V283" s="12">
        <f t="shared" si="86"/>
        <v>0</v>
      </c>
      <c r="Y283" s="10">
        <f t="shared" si="92"/>
        <v>93</v>
      </c>
      <c r="Z283" s="10">
        <f t="shared" si="93"/>
        <v>0.99751452630528947</v>
      </c>
      <c r="AA283" s="10">
        <f t="shared" si="94"/>
        <v>0.79339284592706416</v>
      </c>
      <c r="AB283" s="10">
        <f t="shared" si="95"/>
        <v>82.919259159706684</v>
      </c>
    </row>
    <row r="284" spans="1:28" x14ac:dyDescent="0.25">
      <c r="A284" s="14"/>
      <c r="B284" s="14"/>
      <c r="C284" s="14"/>
      <c r="D284" s="14"/>
      <c r="E284" s="14"/>
      <c r="F284" s="14"/>
      <c r="G284" s="14"/>
      <c r="H284" s="25">
        <f t="shared" si="89"/>
        <v>269</v>
      </c>
      <c r="I284" s="18">
        <f t="shared" si="90"/>
        <v>0</v>
      </c>
      <c r="J284" s="18">
        <f t="shared" si="91"/>
        <v>0</v>
      </c>
      <c r="K284" s="18">
        <f t="shared" si="83"/>
        <v>0</v>
      </c>
      <c r="L284" s="19">
        <f t="shared" si="84"/>
        <v>0</v>
      </c>
      <c r="M284" s="1"/>
      <c r="N284" s="8"/>
      <c r="O284" s="1"/>
      <c r="R284" s="10">
        <f t="shared" si="87"/>
        <v>0</v>
      </c>
      <c r="S284" s="10">
        <f t="shared" si="85"/>
        <v>0</v>
      </c>
      <c r="U284" s="12">
        <f t="shared" si="88"/>
        <v>0</v>
      </c>
      <c r="V284" s="12">
        <f t="shared" si="86"/>
        <v>0</v>
      </c>
      <c r="Y284" s="10">
        <f t="shared" si="92"/>
        <v>92</v>
      </c>
      <c r="Z284" s="10">
        <f t="shared" si="93"/>
        <v>0.99751452630528947</v>
      </c>
      <c r="AA284" s="10">
        <f t="shared" si="94"/>
        <v>0.79536971643483234</v>
      </c>
      <c r="AB284" s="10">
        <f t="shared" si="95"/>
        <v>82.125866313779653</v>
      </c>
    </row>
    <row r="285" spans="1:28" x14ac:dyDescent="0.25">
      <c r="A285" s="14"/>
      <c r="B285" s="14"/>
      <c r="C285" s="14"/>
      <c r="D285" s="14"/>
      <c r="E285" s="14"/>
      <c r="F285" s="14"/>
      <c r="G285" s="14"/>
      <c r="H285" s="25">
        <f t="shared" si="89"/>
        <v>270</v>
      </c>
      <c r="I285" s="18">
        <f t="shared" si="90"/>
        <v>0</v>
      </c>
      <c r="J285" s="18">
        <f t="shared" si="91"/>
        <v>0</v>
      </c>
      <c r="K285" s="18">
        <f t="shared" si="83"/>
        <v>0</v>
      </c>
      <c r="L285" s="19">
        <f t="shared" si="84"/>
        <v>0</v>
      </c>
      <c r="M285" s="1"/>
      <c r="N285" s="8"/>
      <c r="O285" s="1"/>
      <c r="R285" s="10">
        <f t="shared" si="87"/>
        <v>0</v>
      </c>
      <c r="S285" s="10">
        <f t="shared" si="85"/>
        <v>0</v>
      </c>
      <c r="U285" s="12">
        <f t="shared" si="88"/>
        <v>0</v>
      </c>
      <c r="V285" s="12">
        <f t="shared" si="86"/>
        <v>0</v>
      </c>
      <c r="Y285" s="10">
        <f t="shared" si="92"/>
        <v>91</v>
      </c>
      <c r="Z285" s="10">
        <f t="shared" si="93"/>
        <v>0.99751452630528947</v>
      </c>
      <c r="AA285" s="10">
        <f t="shared" si="94"/>
        <v>0.79735151264494908</v>
      </c>
      <c r="AB285" s="10">
        <f t="shared" si="95"/>
        <v>81.330496597344847</v>
      </c>
    </row>
    <row r="286" spans="1:28" x14ac:dyDescent="0.25">
      <c r="A286" s="14"/>
      <c r="B286" s="14"/>
      <c r="C286" s="14"/>
      <c r="D286" s="14"/>
      <c r="E286" s="14"/>
      <c r="F286" s="14"/>
      <c r="G286" s="14"/>
      <c r="H286" s="25">
        <f t="shared" si="89"/>
        <v>271</v>
      </c>
      <c r="I286" s="18">
        <f t="shared" si="90"/>
        <v>0</v>
      </c>
      <c r="J286" s="18">
        <f t="shared" si="91"/>
        <v>0</v>
      </c>
      <c r="K286" s="18">
        <f t="shared" si="83"/>
        <v>0</v>
      </c>
      <c r="L286" s="19">
        <f t="shared" si="84"/>
        <v>0</v>
      </c>
      <c r="M286" s="1"/>
      <c r="N286" s="8"/>
      <c r="O286" s="1"/>
      <c r="R286" s="10">
        <f t="shared" si="87"/>
        <v>0</v>
      </c>
      <c r="S286" s="10">
        <f t="shared" si="85"/>
        <v>0</v>
      </c>
      <c r="U286" s="12">
        <f t="shared" si="88"/>
        <v>0</v>
      </c>
      <c r="V286" s="12">
        <f t="shared" si="86"/>
        <v>0</v>
      </c>
      <c r="Y286" s="10">
        <f t="shared" si="92"/>
        <v>90</v>
      </c>
      <c r="Z286" s="10">
        <f t="shared" si="93"/>
        <v>0.99751452630528947</v>
      </c>
      <c r="AA286" s="10">
        <f t="shared" si="94"/>
        <v>0.79933824683062249</v>
      </c>
      <c r="AB286" s="10">
        <f t="shared" si="95"/>
        <v>80.533145084699996</v>
      </c>
    </row>
    <row r="287" spans="1:28" x14ac:dyDescent="0.25">
      <c r="A287" s="14"/>
      <c r="B287" s="14"/>
      <c r="C287" s="14"/>
      <c r="D287" s="14"/>
      <c r="E287" s="14"/>
      <c r="F287" s="14"/>
      <c r="G287" s="14"/>
      <c r="H287" s="25">
        <f t="shared" si="89"/>
        <v>272</v>
      </c>
      <c r="I287" s="18">
        <f t="shared" si="90"/>
        <v>0</v>
      </c>
      <c r="J287" s="18">
        <f t="shared" si="91"/>
        <v>0</v>
      </c>
      <c r="K287" s="18">
        <f t="shared" si="83"/>
        <v>0</v>
      </c>
      <c r="L287" s="19">
        <f t="shared" si="84"/>
        <v>0</v>
      </c>
      <c r="M287" s="1"/>
      <c r="N287" s="8"/>
      <c r="O287" s="1"/>
      <c r="R287" s="10">
        <f t="shared" si="87"/>
        <v>0</v>
      </c>
      <c r="S287" s="10">
        <f t="shared" si="85"/>
        <v>0</v>
      </c>
      <c r="U287" s="12">
        <f t="shared" si="88"/>
        <v>0</v>
      </c>
      <c r="V287" s="12">
        <f t="shared" si="86"/>
        <v>0</v>
      </c>
      <c r="Y287" s="10">
        <f t="shared" si="92"/>
        <v>89</v>
      </c>
      <c r="Z287" s="10">
        <f t="shared" si="93"/>
        <v>0.99751452630528947</v>
      </c>
      <c r="AA287" s="10">
        <f t="shared" si="94"/>
        <v>0.80132993129564201</v>
      </c>
      <c r="AB287" s="10">
        <f t="shared" si="95"/>
        <v>79.733806837869423</v>
      </c>
    </row>
    <row r="288" spans="1:28" x14ac:dyDescent="0.25">
      <c r="A288" s="14"/>
      <c r="B288" s="14"/>
      <c r="C288" s="14"/>
      <c r="D288" s="14"/>
      <c r="E288" s="14"/>
      <c r="F288" s="14"/>
      <c r="G288" s="14"/>
      <c r="H288" s="25">
        <f t="shared" si="89"/>
        <v>273</v>
      </c>
      <c r="I288" s="18">
        <f t="shared" si="90"/>
        <v>0</v>
      </c>
      <c r="J288" s="18">
        <f t="shared" si="91"/>
        <v>0</v>
      </c>
      <c r="K288" s="18">
        <f t="shared" si="83"/>
        <v>0</v>
      </c>
      <c r="L288" s="19">
        <f t="shared" si="84"/>
        <v>0</v>
      </c>
      <c r="M288" s="1"/>
      <c r="N288" s="8"/>
      <c r="O288" s="1"/>
      <c r="R288" s="10">
        <f t="shared" si="87"/>
        <v>0</v>
      </c>
      <c r="S288" s="10">
        <f t="shared" si="85"/>
        <v>0</v>
      </c>
      <c r="U288" s="12">
        <f t="shared" si="88"/>
        <v>0</v>
      </c>
      <c r="V288" s="12">
        <f t="shared" si="86"/>
        <v>0</v>
      </c>
      <c r="Y288" s="10">
        <f t="shared" si="92"/>
        <v>88</v>
      </c>
      <c r="Z288" s="10">
        <f t="shared" si="93"/>
        <v>0.99751452630528947</v>
      </c>
      <c r="AA288" s="10">
        <f t="shared" si="94"/>
        <v>0.80332657837445354</v>
      </c>
      <c r="AB288" s="10">
        <f t="shared" si="95"/>
        <v>78.932476906573825</v>
      </c>
    </row>
    <row r="289" spans="1:28" x14ac:dyDescent="0.25">
      <c r="A289" s="14"/>
      <c r="B289" s="14"/>
      <c r="C289" s="14"/>
      <c r="D289" s="14"/>
      <c r="E289" s="14"/>
      <c r="F289" s="14"/>
      <c r="G289" s="14"/>
      <c r="H289" s="25">
        <f t="shared" si="89"/>
        <v>274</v>
      </c>
      <c r="I289" s="18">
        <f t="shared" si="90"/>
        <v>0</v>
      </c>
      <c r="J289" s="18">
        <f t="shared" si="91"/>
        <v>0</v>
      </c>
      <c r="K289" s="18">
        <f t="shared" si="83"/>
        <v>0</v>
      </c>
      <c r="L289" s="19">
        <f t="shared" si="84"/>
        <v>0</v>
      </c>
      <c r="M289" s="1"/>
      <c r="N289" s="8"/>
      <c r="O289" s="1"/>
      <c r="R289" s="10">
        <f t="shared" si="87"/>
        <v>0</v>
      </c>
      <c r="S289" s="10">
        <f t="shared" si="85"/>
        <v>0</v>
      </c>
      <c r="U289" s="12">
        <f t="shared" si="88"/>
        <v>0</v>
      </c>
      <c r="V289" s="12">
        <f t="shared" si="86"/>
        <v>0</v>
      </c>
      <c r="Y289" s="10">
        <f t="shared" si="92"/>
        <v>87</v>
      </c>
      <c r="Z289" s="10">
        <f t="shared" si="93"/>
        <v>0.99751452630528947</v>
      </c>
      <c r="AA289" s="10">
        <f t="shared" si="94"/>
        <v>0.80532820043223652</v>
      </c>
      <c r="AB289" s="10">
        <f t="shared" si="95"/>
        <v>78.129150328199387</v>
      </c>
    </row>
    <row r="290" spans="1:28" x14ac:dyDescent="0.25">
      <c r="A290" s="14"/>
      <c r="B290" s="14"/>
      <c r="C290" s="14"/>
      <c r="D290" s="14"/>
      <c r="E290" s="14"/>
      <c r="F290" s="14"/>
      <c r="G290" s="14"/>
      <c r="H290" s="25">
        <f t="shared" si="89"/>
        <v>275</v>
      </c>
      <c r="I290" s="18">
        <f t="shared" si="90"/>
        <v>0</v>
      </c>
      <c r="J290" s="18">
        <f t="shared" si="91"/>
        <v>0</v>
      </c>
      <c r="K290" s="18">
        <f t="shared" ref="K290:K353" si="96">I289*$G$6</f>
        <v>0</v>
      </c>
      <c r="L290" s="19">
        <f t="shared" ref="L290:L353" si="97">IF(J290&gt;K290,J290-K290,0)</f>
        <v>0</v>
      </c>
      <c r="M290" s="1"/>
      <c r="N290" s="8"/>
      <c r="O290" s="1"/>
      <c r="R290" s="10">
        <f t="shared" si="87"/>
        <v>0</v>
      </c>
      <c r="S290" s="10">
        <f t="shared" ref="S290:S353" si="98">IF(I290=0,K290,0)</f>
        <v>0</v>
      </c>
      <c r="U290" s="12">
        <f t="shared" si="88"/>
        <v>0</v>
      </c>
      <c r="V290" s="12">
        <f t="shared" ref="V290:V353" si="99">IF((I289-R290+K290)&gt;0,IF((I289-R290+K290)&gt;J289,J289,IF((I289-R290+K290)&lt;J289,I289-R290+K290,0)),0)</f>
        <v>0</v>
      </c>
      <c r="Y290" s="10">
        <f t="shared" si="92"/>
        <v>86</v>
      </c>
      <c r="Z290" s="10">
        <f t="shared" si="93"/>
        <v>0.99751452630528947</v>
      </c>
      <c r="AA290" s="10">
        <f t="shared" si="94"/>
        <v>0.80733480986497996</v>
      </c>
      <c r="AB290" s="10">
        <f t="shared" si="95"/>
        <v>77.32382212776723</v>
      </c>
    </row>
    <row r="291" spans="1:28" x14ac:dyDescent="0.25">
      <c r="A291" s="14"/>
      <c r="B291" s="14"/>
      <c r="C291" s="14"/>
      <c r="D291" s="14"/>
      <c r="E291" s="14"/>
      <c r="F291" s="14"/>
      <c r="G291" s="14"/>
      <c r="H291" s="26">
        <f t="shared" si="89"/>
        <v>276</v>
      </c>
      <c r="I291" s="27">
        <f t="shared" si="90"/>
        <v>0</v>
      </c>
      <c r="J291" s="27">
        <f t="shared" si="91"/>
        <v>0</v>
      </c>
      <c r="K291" s="27">
        <f t="shared" si="96"/>
        <v>0</v>
      </c>
      <c r="L291" s="28">
        <f t="shared" si="97"/>
        <v>0</v>
      </c>
      <c r="M291" s="1"/>
      <c r="N291" s="9"/>
      <c r="O291" s="1"/>
      <c r="R291" s="10">
        <f t="shared" si="87"/>
        <v>0</v>
      </c>
      <c r="S291" s="10">
        <f t="shared" si="98"/>
        <v>0</v>
      </c>
      <c r="U291" s="12">
        <f t="shared" si="88"/>
        <v>0</v>
      </c>
      <c r="V291" s="12">
        <f t="shared" si="99"/>
        <v>0</v>
      </c>
      <c r="Y291" s="10">
        <f t="shared" si="92"/>
        <v>85</v>
      </c>
      <c r="Z291" s="10">
        <f t="shared" si="93"/>
        <v>0.99751452630528947</v>
      </c>
      <c r="AA291" s="10">
        <f t="shared" si="94"/>
        <v>0.80934641909956007</v>
      </c>
      <c r="AB291" s="10">
        <f t="shared" si="95"/>
        <v>76.516487317902317</v>
      </c>
    </row>
    <row r="292" spans="1:28" x14ac:dyDescent="0.25">
      <c r="A292" s="14"/>
      <c r="B292" s="14"/>
      <c r="C292" s="14"/>
      <c r="D292" s="14"/>
      <c r="E292" s="14"/>
      <c r="F292" s="14"/>
      <c r="G292" s="14"/>
      <c r="H292" s="22">
        <f t="shared" si="89"/>
        <v>277</v>
      </c>
      <c r="I292" s="23">
        <f t="shared" si="90"/>
        <v>0</v>
      </c>
      <c r="J292" s="23">
        <f t="shared" si="91"/>
        <v>0</v>
      </c>
      <c r="K292" s="23">
        <f t="shared" si="96"/>
        <v>0</v>
      </c>
      <c r="L292" s="24">
        <f t="shared" si="97"/>
        <v>0</v>
      </c>
      <c r="M292" s="1"/>
      <c r="N292" s="7"/>
      <c r="O292" s="1"/>
      <c r="R292" s="10">
        <f t="shared" si="87"/>
        <v>0</v>
      </c>
      <c r="S292" s="10">
        <f t="shared" si="98"/>
        <v>0</v>
      </c>
      <c r="U292" s="12">
        <f t="shared" si="88"/>
        <v>0</v>
      </c>
      <c r="V292" s="12">
        <f t="shared" si="99"/>
        <v>0</v>
      </c>
      <c r="Y292" s="10">
        <f t="shared" si="92"/>
        <v>84</v>
      </c>
      <c r="Z292" s="10">
        <f t="shared" si="93"/>
        <v>0.99751452630528947</v>
      </c>
      <c r="AA292" s="10">
        <f t="shared" si="94"/>
        <v>0.81136304059381648</v>
      </c>
      <c r="AB292" s="10">
        <f t="shared" si="95"/>
        <v>75.707140898802749</v>
      </c>
    </row>
    <row r="293" spans="1:28" x14ac:dyDescent="0.25">
      <c r="A293" s="14"/>
      <c r="B293" s="14"/>
      <c r="C293" s="14"/>
      <c r="D293" s="14"/>
      <c r="E293" s="14"/>
      <c r="F293" s="14"/>
      <c r="G293" s="14"/>
      <c r="H293" s="25">
        <f t="shared" si="89"/>
        <v>278</v>
      </c>
      <c r="I293" s="18">
        <f t="shared" si="90"/>
        <v>0</v>
      </c>
      <c r="J293" s="18">
        <f t="shared" si="91"/>
        <v>0</v>
      </c>
      <c r="K293" s="18">
        <f t="shared" si="96"/>
        <v>0</v>
      </c>
      <c r="L293" s="19">
        <f t="shared" si="97"/>
        <v>0</v>
      </c>
      <c r="M293" s="1"/>
      <c r="N293" s="8"/>
      <c r="O293" s="1"/>
      <c r="R293" s="10">
        <f t="shared" si="87"/>
        <v>0</v>
      </c>
      <c r="S293" s="10">
        <f t="shared" si="98"/>
        <v>0</v>
      </c>
      <c r="U293" s="12">
        <f t="shared" si="88"/>
        <v>0</v>
      </c>
      <c r="V293" s="12">
        <f t="shared" si="99"/>
        <v>0</v>
      </c>
      <c r="Y293" s="10">
        <f t="shared" si="92"/>
        <v>83</v>
      </c>
      <c r="Z293" s="10">
        <f t="shared" si="93"/>
        <v>0.99751452630528947</v>
      </c>
      <c r="AA293" s="10">
        <f t="shared" si="94"/>
        <v>0.81338468683662923</v>
      </c>
      <c r="AB293" s="10">
        <f t="shared" si="95"/>
        <v>74.895777858209001</v>
      </c>
    </row>
    <row r="294" spans="1:28" x14ac:dyDescent="0.25">
      <c r="A294" s="14"/>
      <c r="B294" s="14"/>
      <c r="C294" s="14"/>
      <c r="D294" s="14"/>
      <c r="E294" s="14"/>
      <c r="F294" s="14"/>
      <c r="G294" s="14"/>
      <c r="H294" s="25">
        <f t="shared" si="89"/>
        <v>279</v>
      </c>
      <c r="I294" s="18">
        <f t="shared" si="90"/>
        <v>0</v>
      </c>
      <c r="J294" s="18">
        <f t="shared" si="91"/>
        <v>0</v>
      </c>
      <c r="K294" s="18">
        <f t="shared" si="96"/>
        <v>0</v>
      </c>
      <c r="L294" s="19">
        <f t="shared" si="97"/>
        <v>0</v>
      </c>
      <c r="M294" s="1"/>
      <c r="N294" s="8"/>
      <c r="O294" s="1"/>
      <c r="R294" s="10">
        <f t="shared" si="87"/>
        <v>0</v>
      </c>
      <c r="S294" s="10">
        <f t="shared" si="98"/>
        <v>0</v>
      </c>
      <c r="U294" s="12">
        <f t="shared" si="88"/>
        <v>0</v>
      </c>
      <c r="V294" s="12">
        <f t="shared" si="99"/>
        <v>0</v>
      </c>
      <c r="Y294" s="10">
        <f t="shared" si="92"/>
        <v>82</v>
      </c>
      <c r="Z294" s="10">
        <f t="shared" si="93"/>
        <v>0.99751452630528947</v>
      </c>
      <c r="AA294" s="10">
        <f t="shared" si="94"/>
        <v>0.81541137034799704</v>
      </c>
      <c r="AB294" s="10">
        <f t="shared" si="95"/>
        <v>74.082393171372416</v>
      </c>
    </row>
    <row r="295" spans="1:28" x14ac:dyDescent="0.25">
      <c r="A295" s="14"/>
      <c r="B295" s="14"/>
      <c r="C295" s="14"/>
      <c r="D295" s="14"/>
      <c r="E295" s="14"/>
      <c r="F295" s="14"/>
      <c r="G295" s="14"/>
      <c r="H295" s="25">
        <f t="shared" si="89"/>
        <v>280</v>
      </c>
      <c r="I295" s="18">
        <f t="shared" si="90"/>
        <v>0</v>
      </c>
      <c r="J295" s="18">
        <f t="shared" si="91"/>
        <v>0</v>
      </c>
      <c r="K295" s="18">
        <f t="shared" si="96"/>
        <v>0</v>
      </c>
      <c r="L295" s="19">
        <f t="shared" si="97"/>
        <v>0</v>
      </c>
      <c r="M295" s="1"/>
      <c r="N295" s="8"/>
      <c r="O295" s="1"/>
      <c r="R295" s="10">
        <f t="shared" si="87"/>
        <v>0</v>
      </c>
      <c r="S295" s="10">
        <f t="shared" si="98"/>
        <v>0</v>
      </c>
      <c r="U295" s="12">
        <f t="shared" si="88"/>
        <v>0</v>
      </c>
      <c r="V295" s="12">
        <f t="shared" si="99"/>
        <v>0</v>
      </c>
      <c r="Y295" s="10">
        <f t="shared" si="92"/>
        <v>81</v>
      </c>
      <c r="Z295" s="10">
        <f t="shared" si="93"/>
        <v>0.99751452630528947</v>
      </c>
      <c r="AA295" s="10">
        <f t="shared" si="94"/>
        <v>0.81744310367911399</v>
      </c>
      <c r="AB295" s="10">
        <f t="shared" si="95"/>
        <v>73.266981801024485</v>
      </c>
    </row>
    <row r="296" spans="1:28" x14ac:dyDescent="0.25">
      <c r="A296" s="14"/>
      <c r="B296" s="14"/>
      <c r="C296" s="14"/>
      <c r="D296" s="14"/>
      <c r="E296" s="14"/>
      <c r="F296" s="14"/>
      <c r="G296" s="14"/>
      <c r="H296" s="25">
        <f t="shared" si="89"/>
        <v>281</v>
      </c>
      <c r="I296" s="18">
        <f t="shared" si="90"/>
        <v>0</v>
      </c>
      <c r="J296" s="18">
        <f t="shared" si="91"/>
        <v>0</v>
      </c>
      <c r="K296" s="18">
        <f t="shared" si="96"/>
        <v>0</v>
      </c>
      <c r="L296" s="19">
        <f t="shared" si="97"/>
        <v>0</v>
      </c>
      <c r="M296" s="1"/>
      <c r="N296" s="8"/>
      <c r="O296" s="1"/>
      <c r="R296" s="10">
        <f t="shared" si="87"/>
        <v>0</v>
      </c>
      <c r="S296" s="10">
        <f t="shared" si="98"/>
        <v>0</v>
      </c>
      <c r="U296" s="12">
        <f t="shared" si="88"/>
        <v>0</v>
      </c>
      <c r="V296" s="12">
        <f t="shared" si="99"/>
        <v>0</v>
      </c>
      <c r="Y296" s="10">
        <f t="shared" si="92"/>
        <v>80</v>
      </c>
      <c r="Z296" s="10">
        <f t="shared" si="93"/>
        <v>0.99751452630528947</v>
      </c>
      <c r="AA296" s="10">
        <f t="shared" si="94"/>
        <v>0.8194798994124477</v>
      </c>
      <c r="AB296" s="10">
        <f t="shared" si="95"/>
        <v>72.449538697345403</v>
      </c>
    </row>
    <row r="297" spans="1:28" x14ac:dyDescent="0.25">
      <c r="A297" s="14"/>
      <c r="B297" s="14"/>
      <c r="C297" s="14"/>
      <c r="D297" s="14"/>
      <c r="E297" s="14"/>
      <c r="F297" s="14"/>
      <c r="G297" s="14"/>
      <c r="H297" s="25">
        <f t="shared" si="89"/>
        <v>282</v>
      </c>
      <c r="I297" s="18">
        <f t="shared" si="90"/>
        <v>0</v>
      </c>
      <c r="J297" s="18">
        <f t="shared" si="91"/>
        <v>0</v>
      </c>
      <c r="K297" s="18">
        <f t="shared" si="96"/>
        <v>0</v>
      </c>
      <c r="L297" s="19">
        <f t="shared" si="97"/>
        <v>0</v>
      </c>
      <c r="M297" s="1"/>
      <c r="N297" s="8"/>
      <c r="O297" s="1"/>
      <c r="R297" s="10">
        <f t="shared" si="87"/>
        <v>0</v>
      </c>
      <c r="S297" s="10">
        <f t="shared" si="98"/>
        <v>0</v>
      </c>
      <c r="U297" s="12">
        <f t="shared" si="88"/>
        <v>0</v>
      </c>
      <c r="V297" s="12">
        <f t="shared" si="99"/>
        <v>0</v>
      </c>
      <c r="Y297" s="10">
        <f t="shared" si="92"/>
        <v>79</v>
      </c>
      <c r="Z297" s="10">
        <f t="shared" si="93"/>
        <v>0.99751452630528947</v>
      </c>
      <c r="AA297" s="10">
        <f t="shared" si="94"/>
        <v>0.82152177016181693</v>
      </c>
      <c r="AB297" s="10">
        <f t="shared" si="95"/>
        <v>71.630058797933003</v>
      </c>
    </row>
    <row r="298" spans="1:28" x14ac:dyDescent="0.25">
      <c r="A298" s="14"/>
      <c r="B298" s="14"/>
      <c r="C298" s="14"/>
      <c r="D298" s="14"/>
      <c r="E298" s="14"/>
      <c r="F298" s="14"/>
      <c r="G298" s="14"/>
      <c r="H298" s="25">
        <f t="shared" si="89"/>
        <v>283</v>
      </c>
      <c r="I298" s="18">
        <f t="shared" si="90"/>
        <v>0</v>
      </c>
      <c r="J298" s="18">
        <f t="shared" si="91"/>
        <v>0</v>
      </c>
      <c r="K298" s="18">
        <f t="shared" si="96"/>
        <v>0</v>
      </c>
      <c r="L298" s="19">
        <f t="shared" si="97"/>
        <v>0</v>
      </c>
      <c r="M298" s="1"/>
      <c r="N298" s="8"/>
      <c r="O298" s="1"/>
      <c r="R298" s="10">
        <f t="shared" si="87"/>
        <v>0</v>
      </c>
      <c r="S298" s="10">
        <f t="shared" si="98"/>
        <v>0</v>
      </c>
      <c r="U298" s="12">
        <f t="shared" si="88"/>
        <v>0</v>
      </c>
      <c r="V298" s="12">
        <f t="shared" si="99"/>
        <v>0</v>
      </c>
      <c r="Y298" s="10">
        <f t="shared" si="92"/>
        <v>78</v>
      </c>
      <c r="Z298" s="10">
        <f t="shared" si="93"/>
        <v>0.99751452630528947</v>
      </c>
      <c r="AA298" s="10">
        <f t="shared" si="94"/>
        <v>0.82356872857246999</v>
      </c>
      <c r="AB298" s="10">
        <f t="shared" si="95"/>
        <v>70.808537027771237</v>
      </c>
    </row>
    <row r="299" spans="1:28" x14ac:dyDescent="0.25">
      <c r="A299" s="14"/>
      <c r="B299" s="14"/>
      <c r="C299" s="14"/>
      <c r="D299" s="14"/>
      <c r="E299" s="14"/>
      <c r="F299" s="14"/>
      <c r="G299" s="14"/>
      <c r="H299" s="25">
        <f t="shared" si="89"/>
        <v>284</v>
      </c>
      <c r="I299" s="18">
        <f t="shared" si="90"/>
        <v>0</v>
      </c>
      <c r="J299" s="18">
        <f t="shared" si="91"/>
        <v>0</v>
      </c>
      <c r="K299" s="18">
        <f t="shared" si="96"/>
        <v>0</v>
      </c>
      <c r="L299" s="19">
        <f t="shared" si="97"/>
        <v>0</v>
      </c>
      <c r="M299" s="1"/>
      <c r="N299" s="8"/>
      <c r="O299" s="1"/>
      <c r="R299" s="10">
        <f t="shared" si="87"/>
        <v>0</v>
      </c>
      <c r="S299" s="10">
        <f t="shared" si="98"/>
        <v>0</v>
      </c>
      <c r="U299" s="12">
        <f t="shared" si="88"/>
        <v>0</v>
      </c>
      <c r="V299" s="12">
        <f t="shared" si="99"/>
        <v>0</v>
      </c>
      <c r="Y299" s="10">
        <f t="shared" si="92"/>
        <v>77</v>
      </c>
      <c r="Z299" s="10">
        <f t="shared" si="93"/>
        <v>0.99751452630528947</v>
      </c>
      <c r="AA299" s="10">
        <f t="shared" si="94"/>
        <v>0.82562078732116295</v>
      </c>
      <c r="AB299" s="10">
        <f t="shared" si="95"/>
        <v>69.984968299198812</v>
      </c>
    </row>
    <row r="300" spans="1:28" x14ac:dyDescent="0.25">
      <c r="A300" s="14"/>
      <c r="B300" s="14"/>
      <c r="C300" s="14"/>
      <c r="D300" s="14"/>
      <c r="E300" s="14"/>
      <c r="F300" s="14"/>
      <c r="G300" s="14"/>
      <c r="H300" s="25">
        <f t="shared" si="89"/>
        <v>285</v>
      </c>
      <c r="I300" s="18">
        <f t="shared" si="90"/>
        <v>0</v>
      </c>
      <c r="J300" s="18">
        <f t="shared" si="91"/>
        <v>0</v>
      </c>
      <c r="K300" s="18">
        <f t="shared" si="96"/>
        <v>0</v>
      </c>
      <c r="L300" s="19">
        <f t="shared" si="97"/>
        <v>0</v>
      </c>
      <c r="M300" s="1"/>
      <c r="N300" s="8"/>
      <c r="O300" s="1"/>
      <c r="R300" s="10">
        <f t="shared" si="87"/>
        <v>0</v>
      </c>
      <c r="S300" s="10">
        <f t="shared" si="98"/>
        <v>0</v>
      </c>
      <c r="U300" s="12">
        <f t="shared" si="88"/>
        <v>0</v>
      </c>
      <c r="V300" s="12">
        <f t="shared" si="99"/>
        <v>0</v>
      </c>
      <c r="Y300" s="10">
        <f t="shared" si="92"/>
        <v>76</v>
      </c>
      <c r="Z300" s="10">
        <f t="shared" si="93"/>
        <v>0.99751452630528947</v>
      </c>
      <c r="AA300" s="10">
        <f t="shared" si="94"/>
        <v>0.82767795911623798</v>
      </c>
      <c r="AB300" s="10">
        <f t="shared" si="95"/>
        <v>69.159347511877726</v>
      </c>
    </row>
    <row r="301" spans="1:28" x14ac:dyDescent="0.25">
      <c r="A301" s="14"/>
      <c r="B301" s="14"/>
      <c r="C301" s="14"/>
      <c r="D301" s="14"/>
      <c r="E301" s="14"/>
      <c r="F301" s="14"/>
      <c r="G301" s="14"/>
      <c r="H301" s="25">
        <f t="shared" si="89"/>
        <v>286</v>
      </c>
      <c r="I301" s="18">
        <f t="shared" si="90"/>
        <v>0</v>
      </c>
      <c r="J301" s="18">
        <f t="shared" si="91"/>
        <v>0</v>
      </c>
      <c r="K301" s="18">
        <f t="shared" si="96"/>
        <v>0</v>
      </c>
      <c r="L301" s="19">
        <f t="shared" si="97"/>
        <v>0</v>
      </c>
      <c r="M301" s="1"/>
      <c r="N301" s="8"/>
      <c r="O301" s="1"/>
      <c r="R301" s="10">
        <f t="shared" si="87"/>
        <v>0</v>
      </c>
      <c r="S301" s="10">
        <f t="shared" si="98"/>
        <v>0</v>
      </c>
      <c r="U301" s="12">
        <f t="shared" si="88"/>
        <v>0</v>
      </c>
      <c r="V301" s="12">
        <f t="shared" si="99"/>
        <v>0</v>
      </c>
      <c r="Y301" s="10">
        <f t="shared" si="92"/>
        <v>75</v>
      </c>
      <c r="Z301" s="10">
        <f t="shared" si="93"/>
        <v>0.99751452630528947</v>
      </c>
      <c r="AA301" s="10">
        <f t="shared" si="94"/>
        <v>0.82974025669770257</v>
      </c>
      <c r="AB301" s="10">
        <f t="shared" si="95"/>
        <v>68.331669552761511</v>
      </c>
    </row>
    <row r="302" spans="1:28" x14ac:dyDescent="0.25">
      <c r="A302" s="14"/>
      <c r="B302" s="14"/>
      <c r="C302" s="14"/>
      <c r="D302" s="14"/>
      <c r="E302" s="14"/>
      <c r="F302" s="14"/>
      <c r="G302" s="14"/>
      <c r="H302" s="25">
        <f t="shared" si="89"/>
        <v>287</v>
      </c>
      <c r="I302" s="18">
        <f t="shared" si="90"/>
        <v>0</v>
      </c>
      <c r="J302" s="18">
        <f t="shared" si="91"/>
        <v>0</v>
      </c>
      <c r="K302" s="18">
        <f t="shared" si="96"/>
        <v>0</v>
      </c>
      <c r="L302" s="19">
        <f t="shared" si="97"/>
        <v>0</v>
      </c>
      <c r="M302" s="1"/>
      <c r="N302" s="8"/>
      <c r="O302" s="1"/>
      <c r="R302" s="10">
        <f t="shared" si="87"/>
        <v>0</v>
      </c>
      <c r="S302" s="10">
        <f t="shared" si="98"/>
        <v>0</v>
      </c>
      <c r="U302" s="12">
        <f t="shared" si="88"/>
        <v>0</v>
      </c>
      <c r="V302" s="12">
        <f t="shared" si="99"/>
        <v>0</v>
      </c>
      <c r="Y302" s="10">
        <f t="shared" si="92"/>
        <v>74</v>
      </c>
      <c r="Z302" s="10">
        <f t="shared" si="93"/>
        <v>0.99751452630528947</v>
      </c>
      <c r="AA302" s="10">
        <f t="shared" si="94"/>
        <v>0.83180769283730749</v>
      </c>
      <c r="AB302" s="10">
        <f t="shared" si="95"/>
        <v>67.501929296063878</v>
      </c>
    </row>
    <row r="303" spans="1:28" x14ac:dyDescent="0.25">
      <c r="A303" s="14"/>
      <c r="B303" s="14"/>
      <c r="C303" s="14"/>
      <c r="D303" s="14"/>
      <c r="E303" s="14"/>
      <c r="F303" s="14"/>
      <c r="G303" s="14"/>
      <c r="H303" s="26">
        <f t="shared" si="89"/>
        <v>288</v>
      </c>
      <c r="I303" s="27">
        <f t="shared" si="90"/>
        <v>0</v>
      </c>
      <c r="J303" s="27">
        <f t="shared" si="91"/>
        <v>0</v>
      </c>
      <c r="K303" s="27">
        <f t="shared" si="96"/>
        <v>0</v>
      </c>
      <c r="L303" s="28">
        <f t="shared" si="97"/>
        <v>0</v>
      </c>
      <c r="M303" s="1"/>
      <c r="N303" s="9"/>
      <c r="O303" s="1"/>
      <c r="R303" s="10">
        <f t="shared" si="87"/>
        <v>0</v>
      </c>
      <c r="S303" s="10">
        <f t="shared" si="98"/>
        <v>0</v>
      </c>
      <c r="U303" s="12">
        <f t="shared" si="88"/>
        <v>0</v>
      </c>
      <c r="V303" s="12">
        <f t="shared" si="99"/>
        <v>0</v>
      </c>
      <c r="Y303" s="10">
        <f t="shared" si="92"/>
        <v>73</v>
      </c>
      <c r="Z303" s="10">
        <f t="shared" si="93"/>
        <v>0.99751452630528947</v>
      </c>
      <c r="AA303" s="10">
        <f t="shared" si="94"/>
        <v>0.83388028033862704</v>
      </c>
      <c r="AB303" s="10">
        <f t="shared" si="95"/>
        <v>66.670121603226605</v>
      </c>
    </row>
    <row r="304" spans="1:28" x14ac:dyDescent="0.25">
      <c r="A304" s="14"/>
      <c r="B304" s="14"/>
      <c r="C304" s="14"/>
      <c r="D304" s="14"/>
      <c r="E304" s="14"/>
      <c r="F304" s="14"/>
      <c r="G304" s="14"/>
      <c r="H304" s="22">
        <f t="shared" si="89"/>
        <v>289</v>
      </c>
      <c r="I304" s="23">
        <f t="shared" si="90"/>
        <v>0</v>
      </c>
      <c r="J304" s="23">
        <f t="shared" si="91"/>
        <v>0</v>
      </c>
      <c r="K304" s="23">
        <f t="shared" si="96"/>
        <v>0</v>
      </c>
      <c r="L304" s="24">
        <f t="shared" si="97"/>
        <v>0</v>
      </c>
      <c r="M304" s="1"/>
      <c r="N304" s="7"/>
      <c r="O304" s="1"/>
      <c r="R304" s="10">
        <f t="shared" si="87"/>
        <v>0</v>
      </c>
      <c r="S304" s="10">
        <f t="shared" si="98"/>
        <v>0</v>
      </c>
      <c r="U304" s="12">
        <f t="shared" si="88"/>
        <v>0</v>
      </c>
      <c r="V304" s="12">
        <f t="shared" si="99"/>
        <v>0</v>
      </c>
      <c r="Y304" s="10">
        <f t="shared" si="92"/>
        <v>72</v>
      </c>
      <c r="Z304" s="10">
        <f t="shared" si="93"/>
        <v>0.99751452630528947</v>
      </c>
      <c r="AA304" s="10">
        <f t="shared" si="94"/>
        <v>0.83595803203713737</v>
      </c>
      <c r="AB304" s="10">
        <f t="shared" si="95"/>
        <v>65.836241322888014</v>
      </c>
    </row>
    <row r="305" spans="1:28" x14ac:dyDescent="0.25">
      <c r="A305" s="14"/>
      <c r="B305" s="14"/>
      <c r="C305" s="14"/>
      <c r="D305" s="14"/>
      <c r="E305" s="14"/>
      <c r="F305" s="14"/>
      <c r="G305" s="14"/>
      <c r="H305" s="25">
        <f t="shared" si="89"/>
        <v>290</v>
      </c>
      <c r="I305" s="18">
        <f t="shared" si="90"/>
        <v>0</v>
      </c>
      <c r="J305" s="18">
        <f t="shared" si="91"/>
        <v>0</v>
      </c>
      <c r="K305" s="18">
        <f t="shared" si="96"/>
        <v>0</v>
      </c>
      <c r="L305" s="19">
        <f t="shared" si="97"/>
        <v>0</v>
      </c>
      <c r="M305" s="1"/>
      <c r="N305" s="8"/>
      <c r="O305" s="1"/>
      <c r="R305" s="10">
        <f t="shared" si="87"/>
        <v>0</v>
      </c>
      <c r="S305" s="10">
        <f t="shared" si="98"/>
        <v>0</v>
      </c>
      <c r="U305" s="12">
        <f t="shared" si="88"/>
        <v>0</v>
      </c>
      <c r="V305" s="12">
        <f t="shared" si="99"/>
        <v>0</v>
      </c>
      <c r="Y305" s="10">
        <f t="shared" si="92"/>
        <v>71</v>
      </c>
      <c r="Z305" s="10">
        <f t="shared" si="93"/>
        <v>0.99751452630528947</v>
      </c>
      <c r="AA305" s="10">
        <f t="shared" si="94"/>
        <v>0.83804096080029633</v>
      </c>
      <c r="AB305" s="10">
        <f t="shared" si="95"/>
        <v>65.000283290850973</v>
      </c>
    </row>
    <row r="306" spans="1:28" x14ac:dyDescent="0.25">
      <c r="A306" s="14"/>
      <c r="B306" s="14"/>
      <c r="C306" s="14"/>
      <c r="D306" s="14"/>
      <c r="E306" s="14"/>
      <c r="F306" s="14"/>
      <c r="G306" s="14"/>
      <c r="H306" s="25">
        <f t="shared" si="89"/>
        <v>291</v>
      </c>
      <c r="I306" s="18">
        <f t="shared" si="90"/>
        <v>0</v>
      </c>
      <c r="J306" s="18">
        <f t="shared" si="91"/>
        <v>0</v>
      </c>
      <c r="K306" s="18">
        <f t="shared" si="96"/>
        <v>0</v>
      </c>
      <c r="L306" s="19">
        <f t="shared" si="97"/>
        <v>0</v>
      </c>
      <c r="M306" s="1"/>
      <c r="N306" s="8"/>
      <c r="O306" s="1"/>
      <c r="R306" s="10">
        <f t="shared" si="87"/>
        <v>0</v>
      </c>
      <c r="S306" s="10">
        <f t="shared" si="98"/>
        <v>0</v>
      </c>
      <c r="U306" s="12">
        <f t="shared" si="88"/>
        <v>0</v>
      </c>
      <c r="V306" s="12">
        <f t="shared" si="99"/>
        <v>0</v>
      </c>
      <c r="Y306" s="10">
        <f t="shared" si="92"/>
        <v>70</v>
      </c>
      <c r="Z306" s="10">
        <f t="shared" si="93"/>
        <v>0.99751452630528947</v>
      </c>
      <c r="AA306" s="10">
        <f t="shared" si="94"/>
        <v>0.84012907952762361</v>
      </c>
      <c r="AB306" s="10">
        <f t="shared" si="95"/>
        <v>64.162242330050717</v>
      </c>
    </row>
    <row r="307" spans="1:28" x14ac:dyDescent="0.25">
      <c r="A307" s="14"/>
      <c r="B307" s="14"/>
      <c r="C307" s="14"/>
      <c r="D307" s="14"/>
      <c r="E307" s="14"/>
      <c r="F307" s="14"/>
      <c r="G307" s="14"/>
      <c r="H307" s="25">
        <f t="shared" si="89"/>
        <v>292</v>
      </c>
      <c r="I307" s="18">
        <f t="shared" si="90"/>
        <v>0</v>
      </c>
      <c r="J307" s="18">
        <f t="shared" si="91"/>
        <v>0</v>
      </c>
      <c r="K307" s="18">
        <f t="shared" si="96"/>
        <v>0</v>
      </c>
      <c r="L307" s="19">
        <f t="shared" si="97"/>
        <v>0</v>
      </c>
      <c r="M307" s="1"/>
      <c r="N307" s="8"/>
      <c r="O307" s="1"/>
      <c r="R307" s="10">
        <f t="shared" si="87"/>
        <v>0</v>
      </c>
      <c r="S307" s="10">
        <f t="shared" si="98"/>
        <v>0</v>
      </c>
      <c r="U307" s="12">
        <f t="shared" si="88"/>
        <v>0</v>
      </c>
      <c r="V307" s="12">
        <f t="shared" si="99"/>
        <v>0</v>
      </c>
      <c r="Y307" s="10">
        <f t="shared" si="92"/>
        <v>69</v>
      </c>
      <c r="Z307" s="10">
        <f t="shared" si="93"/>
        <v>0.99751452630528947</v>
      </c>
      <c r="AA307" s="10">
        <f t="shared" si="94"/>
        <v>0.84222240115077984</v>
      </c>
      <c r="AB307" s="10">
        <f t="shared" si="95"/>
        <v>63.322113250523138</v>
      </c>
    </row>
    <row r="308" spans="1:28" x14ac:dyDescent="0.25">
      <c r="A308" s="14"/>
      <c r="B308" s="14"/>
      <c r="C308" s="14"/>
      <c r="D308" s="14"/>
      <c r="E308" s="14"/>
      <c r="F308" s="14"/>
      <c r="G308" s="14"/>
      <c r="H308" s="25">
        <f t="shared" si="89"/>
        <v>293</v>
      </c>
      <c r="I308" s="18">
        <f t="shared" si="90"/>
        <v>0</v>
      </c>
      <c r="J308" s="18">
        <f t="shared" si="91"/>
        <v>0</v>
      </c>
      <c r="K308" s="18">
        <f t="shared" si="96"/>
        <v>0</v>
      </c>
      <c r="L308" s="19">
        <f t="shared" si="97"/>
        <v>0</v>
      </c>
      <c r="M308" s="1"/>
      <c r="N308" s="8"/>
      <c r="O308" s="1"/>
      <c r="R308" s="10">
        <f t="shared" si="87"/>
        <v>0</v>
      </c>
      <c r="S308" s="10">
        <f t="shared" si="98"/>
        <v>0</v>
      </c>
      <c r="U308" s="12">
        <f t="shared" si="88"/>
        <v>0</v>
      </c>
      <c r="V308" s="12">
        <f t="shared" si="99"/>
        <v>0</v>
      </c>
      <c r="Y308" s="10">
        <f t="shared" si="92"/>
        <v>68</v>
      </c>
      <c r="Z308" s="10">
        <f t="shared" si="93"/>
        <v>0.99751452630528947</v>
      </c>
      <c r="AA308" s="10">
        <f t="shared" si="94"/>
        <v>0.8443209386336471</v>
      </c>
      <c r="AB308" s="10">
        <f t="shared" si="95"/>
        <v>62.479890849372396</v>
      </c>
    </row>
    <row r="309" spans="1:28" x14ac:dyDescent="0.25">
      <c r="A309" s="14"/>
      <c r="B309" s="14"/>
      <c r="C309" s="14"/>
      <c r="D309" s="14"/>
      <c r="E309" s="14"/>
      <c r="F309" s="14"/>
      <c r="G309" s="14"/>
      <c r="H309" s="25">
        <f t="shared" si="89"/>
        <v>294</v>
      </c>
      <c r="I309" s="18">
        <f t="shared" si="90"/>
        <v>0</v>
      </c>
      <c r="J309" s="18">
        <f t="shared" si="91"/>
        <v>0</v>
      </c>
      <c r="K309" s="18">
        <f t="shared" si="96"/>
        <v>0</v>
      </c>
      <c r="L309" s="19">
        <f t="shared" si="97"/>
        <v>0</v>
      </c>
      <c r="M309" s="1"/>
      <c r="N309" s="8"/>
      <c r="O309" s="1"/>
      <c r="R309" s="10">
        <f t="shared" si="87"/>
        <v>0</v>
      </c>
      <c r="S309" s="10">
        <f t="shared" si="98"/>
        <v>0</v>
      </c>
      <c r="U309" s="12">
        <f t="shared" si="88"/>
        <v>0</v>
      </c>
      <c r="V309" s="12">
        <f t="shared" si="99"/>
        <v>0</v>
      </c>
      <c r="Y309" s="10">
        <f t="shared" si="92"/>
        <v>67</v>
      </c>
      <c r="Z309" s="10">
        <f t="shared" si="93"/>
        <v>0.99751452630528947</v>
      </c>
      <c r="AA309" s="10">
        <f t="shared" si="94"/>
        <v>0.84642470497240907</v>
      </c>
      <c r="AB309" s="10">
        <f t="shared" si="95"/>
        <v>61.63556991073883</v>
      </c>
    </row>
    <row r="310" spans="1:28" x14ac:dyDescent="0.25">
      <c r="A310" s="14"/>
      <c r="B310" s="14"/>
      <c r="C310" s="14"/>
      <c r="D310" s="14"/>
      <c r="E310" s="14"/>
      <c r="F310" s="14"/>
      <c r="G310" s="14"/>
      <c r="H310" s="25">
        <f t="shared" si="89"/>
        <v>295</v>
      </c>
      <c r="I310" s="18">
        <f t="shared" si="90"/>
        <v>0</v>
      </c>
      <c r="J310" s="18">
        <f t="shared" si="91"/>
        <v>0</v>
      </c>
      <c r="K310" s="18">
        <f t="shared" si="96"/>
        <v>0</v>
      </c>
      <c r="L310" s="19">
        <f t="shared" si="97"/>
        <v>0</v>
      </c>
      <c r="M310" s="1"/>
      <c r="N310" s="8"/>
      <c r="O310" s="1"/>
      <c r="R310" s="10">
        <f t="shared" si="87"/>
        <v>0</v>
      </c>
      <c r="S310" s="10">
        <f t="shared" si="98"/>
        <v>0</v>
      </c>
      <c r="U310" s="12">
        <f t="shared" si="88"/>
        <v>0</v>
      </c>
      <c r="V310" s="12">
        <f t="shared" si="99"/>
        <v>0</v>
      </c>
      <c r="Y310" s="10">
        <f t="shared" si="92"/>
        <v>66</v>
      </c>
      <c r="Z310" s="10">
        <f t="shared" si="93"/>
        <v>0.99751452630528947</v>
      </c>
      <c r="AA310" s="10">
        <f t="shared" si="94"/>
        <v>0.84853371319563187</v>
      </c>
      <c r="AB310" s="10">
        <f t="shared" si="95"/>
        <v>60.789145205766474</v>
      </c>
    </row>
    <row r="311" spans="1:28" x14ac:dyDescent="0.25">
      <c r="A311" s="14"/>
      <c r="B311" s="14"/>
      <c r="C311" s="14"/>
      <c r="D311" s="14"/>
      <c r="E311" s="14"/>
      <c r="F311" s="14"/>
      <c r="G311" s="14"/>
      <c r="H311" s="25">
        <f t="shared" si="89"/>
        <v>296</v>
      </c>
      <c r="I311" s="18">
        <f t="shared" si="90"/>
        <v>0</v>
      </c>
      <c r="J311" s="18">
        <f t="shared" si="91"/>
        <v>0</v>
      </c>
      <c r="K311" s="18">
        <f t="shared" si="96"/>
        <v>0</v>
      </c>
      <c r="L311" s="19">
        <f t="shared" si="97"/>
        <v>0</v>
      </c>
      <c r="M311" s="1"/>
      <c r="N311" s="8"/>
      <c r="O311" s="1"/>
      <c r="R311" s="10">
        <f t="shared" si="87"/>
        <v>0</v>
      </c>
      <c r="S311" s="10">
        <f t="shared" si="98"/>
        <v>0</v>
      </c>
      <c r="U311" s="12">
        <f t="shared" si="88"/>
        <v>0</v>
      </c>
      <c r="V311" s="12">
        <f t="shared" si="99"/>
        <v>0</v>
      </c>
      <c r="Y311" s="10">
        <f t="shared" si="92"/>
        <v>65</v>
      </c>
      <c r="Z311" s="10">
        <f t="shared" si="93"/>
        <v>0.99751452630528947</v>
      </c>
      <c r="AA311" s="10">
        <f t="shared" si="94"/>
        <v>0.85064797636434419</v>
      </c>
      <c r="AB311" s="10">
        <f t="shared" si="95"/>
        <v>59.940611492570888</v>
      </c>
    </row>
    <row r="312" spans="1:28" x14ac:dyDescent="0.25">
      <c r="A312" s="14"/>
      <c r="B312" s="14"/>
      <c r="C312" s="14"/>
      <c r="D312" s="14"/>
      <c r="E312" s="14"/>
      <c r="F312" s="14"/>
      <c r="G312" s="14"/>
      <c r="H312" s="25">
        <f t="shared" si="89"/>
        <v>297</v>
      </c>
      <c r="I312" s="18">
        <f t="shared" si="90"/>
        <v>0</v>
      </c>
      <c r="J312" s="18">
        <f t="shared" si="91"/>
        <v>0</v>
      </c>
      <c r="K312" s="18">
        <f t="shared" si="96"/>
        <v>0</v>
      </c>
      <c r="L312" s="19">
        <f t="shared" si="97"/>
        <v>0</v>
      </c>
      <c r="M312" s="1"/>
      <c r="N312" s="8"/>
      <c r="O312" s="1"/>
      <c r="R312" s="10">
        <f t="shared" si="87"/>
        <v>0</v>
      </c>
      <c r="S312" s="10">
        <f t="shared" si="98"/>
        <v>0</v>
      </c>
      <c r="U312" s="12">
        <f t="shared" si="88"/>
        <v>0</v>
      </c>
      <c r="V312" s="12">
        <f t="shared" si="99"/>
        <v>0</v>
      </c>
      <c r="Y312" s="10">
        <f t="shared" si="92"/>
        <v>64</v>
      </c>
      <c r="Z312" s="10">
        <f t="shared" si="93"/>
        <v>0.99751452630528947</v>
      </c>
      <c r="AA312" s="10">
        <f t="shared" si="94"/>
        <v>0.85276750757211861</v>
      </c>
      <c r="AB312" s="10">
        <f t="shared" si="95"/>
        <v>59.089963516206574</v>
      </c>
    </row>
    <row r="313" spans="1:28" x14ac:dyDescent="0.25">
      <c r="A313" s="14"/>
      <c r="B313" s="14"/>
      <c r="C313" s="14"/>
      <c r="D313" s="14"/>
      <c r="E313" s="14"/>
      <c r="F313" s="14"/>
      <c r="G313" s="14"/>
      <c r="H313" s="25">
        <f t="shared" si="89"/>
        <v>298</v>
      </c>
      <c r="I313" s="18">
        <f t="shared" si="90"/>
        <v>0</v>
      </c>
      <c r="J313" s="18">
        <f t="shared" si="91"/>
        <v>0</v>
      </c>
      <c r="K313" s="18">
        <f t="shared" si="96"/>
        <v>0</v>
      </c>
      <c r="L313" s="19">
        <f t="shared" si="97"/>
        <v>0</v>
      </c>
      <c r="M313" s="1"/>
      <c r="N313" s="8"/>
      <c r="O313" s="1"/>
      <c r="R313" s="10">
        <f t="shared" si="87"/>
        <v>0</v>
      </c>
      <c r="S313" s="10">
        <f t="shared" si="98"/>
        <v>0</v>
      </c>
      <c r="U313" s="12">
        <f t="shared" si="88"/>
        <v>0</v>
      </c>
      <c r="V313" s="12">
        <f t="shared" si="99"/>
        <v>0</v>
      </c>
      <c r="Y313" s="10">
        <f t="shared" si="92"/>
        <v>63</v>
      </c>
      <c r="Z313" s="10">
        <f t="shared" si="93"/>
        <v>0.99751452630528947</v>
      </c>
      <c r="AA313" s="10">
        <f t="shared" si="94"/>
        <v>0.85489231994515236</v>
      </c>
      <c r="AB313" s="10">
        <f t="shared" si="95"/>
        <v>58.237196008634506</v>
      </c>
    </row>
    <row r="314" spans="1:28" x14ac:dyDescent="0.25">
      <c r="A314" s="14"/>
      <c r="B314" s="14"/>
      <c r="C314" s="14"/>
      <c r="D314" s="14"/>
      <c r="E314" s="14"/>
      <c r="F314" s="14"/>
      <c r="G314" s="14"/>
      <c r="H314" s="25">
        <f t="shared" si="89"/>
        <v>299</v>
      </c>
      <c r="I314" s="18">
        <f t="shared" si="90"/>
        <v>0</v>
      </c>
      <c r="J314" s="18">
        <f t="shared" si="91"/>
        <v>0</v>
      </c>
      <c r="K314" s="18">
        <f t="shared" si="96"/>
        <v>0</v>
      </c>
      <c r="L314" s="19">
        <f t="shared" si="97"/>
        <v>0</v>
      </c>
      <c r="M314" s="1"/>
      <c r="N314" s="8"/>
      <c r="O314" s="1"/>
      <c r="R314" s="10">
        <f t="shared" si="87"/>
        <v>0</v>
      </c>
      <c r="S314" s="10">
        <f t="shared" si="98"/>
        <v>0</v>
      </c>
      <c r="U314" s="12">
        <f t="shared" si="88"/>
        <v>0</v>
      </c>
      <c r="V314" s="12">
        <f t="shared" si="99"/>
        <v>0</v>
      </c>
      <c r="Y314" s="10">
        <f t="shared" si="92"/>
        <v>62</v>
      </c>
      <c r="Z314" s="10">
        <f t="shared" si="93"/>
        <v>0.99751452630528947</v>
      </c>
      <c r="AA314" s="10">
        <f t="shared" si="94"/>
        <v>0.85702242664234884</v>
      </c>
      <c r="AB314" s="10">
        <f t="shared" si="95"/>
        <v>57.382303688689426</v>
      </c>
    </row>
    <row r="315" spans="1:28" x14ac:dyDescent="0.25">
      <c r="A315" s="14"/>
      <c r="B315" s="14"/>
      <c r="C315" s="14"/>
      <c r="D315" s="14"/>
      <c r="E315" s="14"/>
      <c r="F315" s="14"/>
      <c r="G315" s="14"/>
      <c r="H315" s="26">
        <f t="shared" si="89"/>
        <v>300</v>
      </c>
      <c r="I315" s="27">
        <f t="shared" si="90"/>
        <v>0</v>
      </c>
      <c r="J315" s="27">
        <f t="shared" si="91"/>
        <v>0</v>
      </c>
      <c r="K315" s="27">
        <f t="shared" si="96"/>
        <v>0</v>
      </c>
      <c r="L315" s="28">
        <f t="shared" si="97"/>
        <v>0</v>
      </c>
      <c r="M315" s="1"/>
      <c r="N315" s="9"/>
      <c r="O315" s="1"/>
      <c r="R315" s="10">
        <f t="shared" si="87"/>
        <v>0</v>
      </c>
      <c r="S315" s="10">
        <f t="shared" si="98"/>
        <v>0</v>
      </c>
      <c r="U315" s="12">
        <f t="shared" si="88"/>
        <v>0</v>
      </c>
      <c r="V315" s="12">
        <f t="shared" si="99"/>
        <v>0</v>
      </c>
      <c r="Y315" s="10">
        <f t="shared" si="92"/>
        <v>61</v>
      </c>
      <c r="Z315" s="10">
        <f t="shared" si="93"/>
        <v>0.99751452630528947</v>
      </c>
      <c r="AA315" s="10">
        <f t="shared" si="94"/>
        <v>0.85915784085539926</v>
      </c>
      <c r="AB315" s="10">
        <f t="shared" si="95"/>
        <v>56.525281262047116</v>
      </c>
    </row>
    <row r="316" spans="1:28" x14ac:dyDescent="0.25">
      <c r="A316" s="14"/>
      <c r="B316" s="14"/>
      <c r="C316" s="14"/>
      <c r="D316" s="14"/>
      <c r="E316" s="14"/>
      <c r="F316" s="14"/>
      <c r="G316" s="14"/>
      <c r="H316" s="22">
        <f t="shared" si="89"/>
        <v>301</v>
      </c>
      <c r="I316" s="23">
        <f t="shared" si="90"/>
        <v>0</v>
      </c>
      <c r="J316" s="23">
        <f t="shared" si="91"/>
        <v>0</v>
      </c>
      <c r="K316" s="23">
        <f t="shared" si="96"/>
        <v>0</v>
      </c>
      <c r="L316" s="24">
        <f t="shared" si="97"/>
        <v>0</v>
      </c>
      <c r="M316" s="1"/>
      <c r="N316" s="7"/>
      <c r="O316" s="1"/>
      <c r="R316" s="10">
        <f t="shared" si="87"/>
        <v>0</v>
      </c>
      <c r="S316" s="10">
        <f t="shared" si="98"/>
        <v>0</v>
      </c>
      <c r="U316" s="12">
        <f t="shared" si="88"/>
        <v>0</v>
      </c>
      <c r="V316" s="12">
        <f t="shared" si="99"/>
        <v>0</v>
      </c>
      <c r="Y316" s="10">
        <f t="shared" si="92"/>
        <v>60</v>
      </c>
      <c r="Z316" s="10">
        <f t="shared" si="93"/>
        <v>0.99751452630528947</v>
      </c>
      <c r="AA316" s="10">
        <f t="shared" si="94"/>
        <v>0.86129857580886382</v>
      </c>
      <c r="AB316" s="10">
        <f t="shared" si="95"/>
        <v>55.666123421191777</v>
      </c>
    </row>
    <row r="317" spans="1:28" x14ac:dyDescent="0.25">
      <c r="A317" s="14"/>
      <c r="B317" s="14"/>
      <c r="C317" s="14"/>
      <c r="D317" s="14"/>
      <c r="E317" s="14"/>
      <c r="F317" s="14"/>
      <c r="G317" s="14"/>
      <c r="H317" s="25">
        <f t="shared" si="89"/>
        <v>302</v>
      </c>
      <c r="I317" s="18">
        <f t="shared" si="90"/>
        <v>0</v>
      </c>
      <c r="J317" s="18">
        <f t="shared" si="91"/>
        <v>0</v>
      </c>
      <c r="K317" s="18">
        <f t="shared" si="96"/>
        <v>0</v>
      </c>
      <c r="L317" s="19">
        <f t="shared" si="97"/>
        <v>0</v>
      </c>
      <c r="M317" s="1"/>
      <c r="N317" s="8"/>
      <c r="O317" s="1"/>
      <c r="R317" s="10">
        <f t="shared" si="87"/>
        <v>0</v>
      </c>
      <c r="S317" s="10">
        <f t="shared" si="98"/>
        <v>0</v>
      </c>
      <c r="U317" s="12">
        <f t="shared" si="88"/>
        <v>0</v>
      </c>
      <c r="V317" s="12">
        <f t="shared" si="99"/>
        <v>0</v>
      </c>
      <c r="Y317" s="10">
        <f t="shared" si="92"/>
        <v>59</v>
      </c>
      <c r="Z317" s="10">
        <f t="shared" si="93"/>
        <v>0.99751452630528947</v>
      </c>
      <c r="AA317" s="10">
        <f t="shared" si="94"/>
        <v>0.86344464476025418</v>
      </c>
      <c r="AB317" s="10">
        <f t="shared" si="95"/>
        <v>54.804824845382939</v>
      </c>
    </row>
    <row r="318" spans="1:28" x14ac:dyDescent="0.25">
      <c r="A318" s="14"/>
      <c r="B318" s="14"/>
      <c r="C318" s="14"/>
      <c r="D318" s="14"/>
      <c r="E318" s="14"/>
      <c r="F318" s="14"/>
      <c r="G318" s="14"/>
      <c r="H318" s="25">
        <f t="shared" si="89"/>
        <v>303</v>
      </c>
      <c r="I318" s="18">
        <f t="shared" si="90"/>
        <v>0</v>
      </c>
      <c r="J318" s="18">
        <f t="shared" si="91"/>
        <v>0</v>
      </c>
      <c r="K318" s="18">
        <f t="shared" si="96"/>
        <v>0</v>
      </c>
      <c r="L318" s="19">
        <f t="shared" si="97"/>
        <v>0</v>
      </c>
      <c r="M318" s="1"/>
      <c r="N318" s="8"/>
      <c r="O318" s="1"/>
      <c r="R318" s="10">
        <f t="shared" si="87"/>
        <v>0</v>
      </c>
      <c r="S318" s="10">
        <f t="shared" si="98"/>
        <v>0</v>
      </c>
      <c r="U318" s="12">
        <f t="shared" si="88"/>
        <v>0</v>
      </c>
      <c r="V318" s="12">
        <f t="shared" si="99"/>
        <v>0</v>
      </c>
      <c r="Y318" s="10">
        <f t="shared" si="92"/>
        <v>58</v>
      </c>
      <c r="Z318" s="10">
        <f t="shared" si="93"/>
        <v>0.99751452630528947</v>
      </c>
      <c r="AA318" s="10">
        <f t="shared" si="94"/>
        <v>0.86559606100011499</v>
      </c>
      <c r="AB318" s="10">
        <f t="shared" si="95"/>
        <v>53.941380200622746</v>
      </c>
    </row>
    <row r="319" spans="1:28" x14ac:dyDescent="0.25">
      <c r="A319" s="14"/>
      <c r="B319" s="14"/>
      <c r="C319" s="14"/>
      <c r="D319" s="14"/>
      <c r="E319" s="14"/>
      <c r="F319" s="14"/>
      <c r="G319" s="14"/>
      <c r="H319" s="25">
        <f t="shared" si="89"/>
        <v>304</v>
      </c>
      <c r="I319" s="18">
        <f t="shared" si="90"/>
        <v>0</v>
      </c>
      <c r="J319" s="18">
        <f t="shared" si="91"/>
        <v>0</v>
      </c>
      <c r="K319" s="18">
        <f t="shared" si="96"/>
        <v>0</v>
      </c>
      <c r="L319" s="19">
        <f t="shared" si="97"/>
        <v>0</v>
      </c>
      <c r="M319" s="1"/>
      <c r="N319" s="8"/>
      <c r="O319" s="1"/>
      <c r="R319" s="10">
        <f t="shared" si="87"/>
        <v>0</v>
      </c>
      <c r="S319" s="10">
        <f t="shared" si="98"/>
        <v>0</v>
      </c>
      <c r="U319" s="12">
        <f t="shared" si="88"/>
        <v>0</v>
      </c>
      <c r="V319" s="12">
        <f t="shared" si="99"/>
        <v>0</v>
      </c>
      <c r="Y319" s="10">
        <f t="shared" si="92"/>
        <v>57</v>
      </c>
      <c r="Z319" s="10">
        <f t="shared" si="93"/>
        <v>0.99751452630528947</v>
      </c>
      <c r="AA319" s="10">
        <f t="shared" si="94"/>
        <v>0.86775283785210677</v>
      </c>
      <c r="AB319" s="10">
        <f t="shared" si="95"/>
        <v>53.075784139622698</v>
      </c>
    </row>
    <row r="320" spans="1:28" x14ac:dyDescent="0.25">
      <c r="A320" s="14"/>
      <c r="B320" s="14"/>
      <c r="C320" s="14"/>
      <c r="D320" s="14"/>
      <c r="E320" s="14"/>
      <c r="F320" s="14"/>
      <c r="G320" s="14"/>
      <c r="H320" s="25">
        <f t="shared" si="89"/>
        <v>305</v>
      </c>
      <c r="I320" s="18">
        <f t="shared" si="90"/>
        <v>0</v>
      </c>
      <c r="J320" s="18">
        <f t="shared" si="91"/>
        <v>0</v>
      </c>
      <c r="K320" s="18">
        <f t="shared" si="96"/>
        <v>0</v>
      </c>
      <c r="L320" s="19">
        <f t="shared" si="97"/>
        <v>0</v>
      </c>
      <c r="M320" s="1"/>
      <c r="N320" s="8"/>
      <c r="O320" s="1"/>
      <c r="R320" s="10">
        <f t="shared" si="87"/>
        <v>0</v>
      </c>
      <c r="S320" s="10">
        <f t="shared" si="98"/>
        <v>0</v>
      </c>
      <c r="U320" s="12">
        <f t="shared" si="88"/>
        <v>0</v>
      </c>
      <c r="V320" s="12">
        <f t="shared" si="99"/>
        <v>0</v>
      </c>
      <c r="Y320" s="10">
        <f t="shared" si="92"/>
        <v>56</v>
      </c>
      <c r="Z320" s="10">
        <f t="shared" si="93"/>
        <v>0.99751452630528947</v>
      </c>
      <c r="AA320" s="10">
        <f t="shared" si="94"/>
        <v>0.86991498867308814</v>
      </c>
      <c r="AB320" s="10">
        <f t="shared" si="95"/>
        <v>52.208031301770646</v>
      </c>
    </row>
    <row r="321" spans="1:28" x14ac:dyDescent="0.25">
      <c r="A321" s="14"/>
      <c r="B321" s="14"/>
      <c r="C321" s="14"/>
      <c r="D321" s="14"/>
      <c r="E321" s="14"/>
      <c r="F321" s="14"/>
      <c r="G321" s="14"/>
      <c r="H321" s="25">
        <f t="shared" si="89"/>
        <v>306</v>
      </c>
      <c r="I321" s="18">
        <f t="shared" si="90"/>
        <v>0</v>
      </c>
      <c r="J321" s="18">
        <f t="shared" si="91"/>
        <v>0</v>
      </c>
      <c r="K321" s="18">
        <f t="shared" si="96"/>
        <v>0</v>
      </c>
      <c r="L321" s="19">
        <f t="shared" si="97"/>
        <v>0</v>
      </c>
      <c r="M321" s="1"/>
      <c r="N321" s="8"/>
      <c r="O321" s="1"/>
      <c r="R321" s="10">
        <f t="shared" si="87"/>
        <v>0</v>
      </c>
      <c r="S321" s="10">
        <f t="shared" si="98"/>
        <v>0</v>
      </c>
      <c r="U321" s="12">
        <f t="shared" si="88"/>
        <v>0</v>
      </c>
      <c r="V321" s="12">
        <f t="shared" si="99"/>
        <v>0</v>
      </c>
      <c r="Y321" s="10">
        <f t="shared" si="92"/>
        <v>55</v>
      </c>
      <c r="Z321" s="10">
        <f t="shared" si="93"/>
        <v>0.99751452630528947</v>
      </c>
      <c r="AA321" s="10">
        <f t="shared" si="94"/>
        <v>0.87208252685319843</v>
      </c>
      <c r="AB321" s="10">
        <f t="shared" si="95"/>
        <v>51.338116313097622</v>
      </c>
    </row>
    <row r="322" spans="1:28" x14ac:dyDescent="0.25">
      <c r="A322" s="14"/>
      <c r="B322" s="14"/>
      <c r="C322" s="14"/>
      <c r="D322" s="14"/>
      <c r="E322" s="14"/>
      <c r="F322" s="14"/>
      <c r="G322" s="14"/>
      <c r="H322" s="25">
        <f t="shared" si="89"/>
        <v>307</v>
      </c>
      <c r="I322" s="18">
        <f t="shared" si="90"/>
        <v>0</v>
      </c>
      <c r="J322" s="18">
        <f t="shared" si="91"/>
        <v>0</v>
      </c>
      <c r="K322" s="18">
        <f t="shared" si="96"/>
        <v>0</v>
      </c>
      <c r="L322" s="19">
        <f t="shared" si="97"/>
        <v>0</v>
      </c>
      <c r="M322" s="1"/>
      <c r="N322" s="8"/>
      <c r="O322" s="1"/>
      <c r="R322" s="10">
        <f t="shared" si="87"/>
        <v>0</v>
      </c>
      <c r="S322" s="10">
        <f t="shared" si="98"/>
        <v>0</v>
      </c>
      <c r="U322" s="12">
        <f t="shared" si="88"/>
        <v>0</v>
      </c>
      <c r="V322" s="12">
        <f t="shared" si="99"/>
        <v>0</v>
      </c>
      <c r="Y322" s="10">
        <f t="shared" si="92"/>
        <v>54</v>
      </c>
      <c r="Z322" s="10">
        <f t="shared" si="93"/>
        <v>0.99751452630528947</v>
      </c>
      <c r="AA322" s="10">
        <f t="shared" si="94"/>
        <v>0.87425546581594082</v>
      </c>
      <c r="AB322" s="10">
        <f t="shared" si="95"/>
        <v>50.466033786244481</v>
      </c>
    </row>
    <row r="323" spans="1:28" x14ac:dyDescent="0.25">
      <c r="A323" s="14"/>
      <c r="B323" s="14"/>
      <c r="C323" s="14"/>
      <c r="D323" s="14"/>
      <c r="E323" s="14"/>
      <c r="F323" s="14"/>
      <c r="G323" s="14"/>
      <c r="H323" s="25">
        <f t="shared" si="89"/>
        <v>308</v>
      </c>
      <c r="I323" s="18">
        <f t="shared" si="90"/>
        <v>0</v>
      </c>
      <c r="J323" s="18">
        <f t="shared" si="91"/>
        <v>0</v>
      </c>
      <c r="K323" s="18">
        <f t="shared" si="96"/>
        <v>0</v>
      </c>
      <c r="L323" s="19">
        <f t="shared" si="97"/>
        <v>0</v>
      </c>
      <c r="M323" s="1"/>
      <c r="N323" s="8"/>
      <c r="O323" s="1"/>
      <c r="R323" s="10">
        <f t="shared" si="87"/>
        <v>0</v>
      </c>
      <c r="S323" s="10">
        <f t="shared" si="98"/>
        <v>0</v>
      </c>
      <c r="U323" s="12">
        <f t="shared" si="88"/>
        <v>0</v>
      </c>
      <c r="V323" s="12">
        <f t="shared" si="99"/>
        <v>0</v>
      </c>
      <c r="Y323" s="10">
        <f t="shared" si="92"/>
        <v>53</v>
      </c>
      <c r="Z323" s="10">
        <f t="shared" si="93"/>
        <v>0.99751452630528947</v>
      </c>
      <c r="AA323" s="10">
        <f t="shared" si="94"/>
        <v>0.87643381901826545</v>
      </c>
      <c r="AB323" s="10">
        <f t="shared" si="95"/>
        <v>49.591778320428581</v>
      </c>
    </row>
    <row r="324" spans="1:28" x14ac:dyDescent="0.25">
      <c r="A324" s="14"/>
      <c r="B324" s="14"/>
      <c r="C324" s="14"/>
      <c r="D324" s="14"/>
      <c r="E324" s="14"/>
      <c r="F324" s="14"/>
      <c r="G324" s="14"/>
      <c r="H324" s="25">
        <f t="shared" si="89"/>
        <v>309</v>
      </c>
      <c r="I324" s="18">
        <f t="shared" si="90"/>
        <v>0</v>
      </c>
      <c r="J324" s="18">
        <f t="shared" si="91"/>
        <v>0</v>
      </c>
      <c r="K324" s="18">
        <f t="shared" si="96"/>
        <v>0</v>
      </c>
      <c r="L324" s="19">
        <f t="shared" si="97"/>
        <v>0</v>
      </c>
      <c r="M324" s="1"/>
      <c r="N324" s="8"/>
      <c r="O324" s="1"/>
      <c r="R324" s="10">
        <f t="shared" si="87"/>
        <v>0</v>
      </c>
      <c r="S324" s="10">
        <f t="shared" si="98"/>
        <v>0</v>
      </c>
      <c r="U324" s="12">
        <f t="shared" si="88"/>
        <v>0</v>
      </c>
      <c r="V324" s="12">
        <f t="shared" si="99"/>
        <v>0</v>
      </c>
      <c r="Y324" s="10">
        <f t="shared" si="92"/>
        <v>52</v>
      </c>
      <c r="Z324" s="10">
        <f t="shared" si="93"/>
        <v>0.99751452630528947</v>
      </c>
      <c r="AA324" s="10">
        <f t="shared" si="94"/>
        <v>0.87861759995065247</v>
      </c>
      <c r="AB324" s="10">
        <f t="shared" si="95"/>
        <v>48.715344501410378</v>
      </c>
    </row>
    <row r="325" spans="1:28" x14ac:dyDescent="0.25">
      <c r="A325" s="14"/>
      <c r="B325" s="14"/>
      <c r="C325" s="14"/>
      <c r="D325" s="14"/>
      <c r="E325" s="14"/>
      <c r="F325" s="14"/>
      <c r="G325" s="14"/>
      <c r="H325" s="25">
        <f t="shared" si="89"/>
        <v>310</v>
      </c>
      <c r="I325" s="18">
        <f t="shared" si="90"/>
        <v>0</v>
      </c>
      <c r="J325" s="18">
        <f t="shared" si="91"/>
        <v>0</v>
      </c>
      <c r="K325" s="18">
        <f t="shared" si="96"/>
        <v>0</v>
      </c>
      <c r="L325" s="19">
        <f t="shared" si="97"/>
        <v>0</v>
      </c>
      <c r="M325" s="1"/>
      <c r="N325" s="8"/>
      <c r="O325" s="1"/>
      <c r="R325" s="10">
        <f t="shared" si="87"/>
        <v>0</v>
      </c>
      <c r="S325" s="10">
        <f t="shared" si="98"/>
        <v>0</v>
      </c>
      <c r="U325" s="12">
        <f t="shared" si="88"/>
        <v>0</v>
      </c>
      <c r="V325" s="12">
        <f t="shared" si="99"/>
        <v>0</v>
      </c>
      <c r="Y325" s="10">
        <f t="shared" si="92"/>
        <v>51</v>
      </c>
      <c r="Z325" s="10">
        <f t="shared" si="93"/>
        <v>0.99751452630528947</v>
      </c>
      <c r="AA325" s="10">
        <f t="shared" si="94"/>
        <v>0.88080682213719608</v>
      </c>
      <c r="AB325" s="10">
        <f t="shared" si="95"/>
        <v>47.83672690145977</v>
      </c>
    </row>
    <row r="326" spans="1:28" x14ac:dyDescent="0.25">
      <c r="A326" s="14"/>
      <c r="B326" s="14"/>
      <c r="C326" s="14"/>
      <c r="D326" s="14"/>
      <c r="E326" s="14"/>
      <c r="F326" s="14"/>
      <c r="G326" s="14"/>
      <c r="H326" s="25">
        <f t="shared" si="89"/>
        <v>311</v>
      </c>
      <c r="I326" s="18">
        <f t="shared" si="90"/>
        <v>0</v>
      </c>
      <c r="J326" s="18">
        <f t="shared" si="91"/>
        <v>0</v>
      </c>
      <c r="K326" s="18">
        <f t="shared" si="96"/>
        <v>0</v>
      </c>
      <c r="L326" s="19">
        <f t="shared" si="97"/>
        <v>0</v>
      </c>
      <c r="M326" s="1"/>
      <c r="N326" s="8"/>
      <c r="O326" s="1"/>
      <c r="R326" s="10">
        <f t="shared" si="87"/>
        <v>0</v>
      </c>
      <c r="S326" s="10">
        <f t="shared" si="98"/>
        <v>0</v>
      </c>
      <c r="U326" s="12">
        <f t="shared" si="88"/>
        <v>0</v>
      </c>
      <c r="V326" s="12">
        <f t="shared" si="99"/>
        <v>0</v>
      </c>
      <c r="Y326" s="10">
        <f t="shared" si="92"/>
        <v>50</v>
      </c>
      <c r="Z326" s="10">
        <f t="shared" si="93"/>
        <v>0.99751452630528947</v>
      </c>
      <c r="AA326" s="10">
        <f t="shared" si="94"/>
        <v>0.88300149913568782</v>
      </c>
      <c r="AB326" s="10">
        <f t="shared" si="95"/>
        <v>46.95592007932261</v>
      </c>
    </row>
    <row r="327" spans="1:28" x14ac:dyDescent="0.25">
      <c r="A327" s="14"/>
      <c r="B327" s="14"/>
      <c r="C327" s="14"/>
      <c r="D327" s="14"/>
      <c r="E327" s="14"/>
      <c r="F327" s="14"/>
      <c r="G327" s="14"/>
      <c r="H327" s="26">
        <f t="shared" si="89"/>
        <v>312</v>
      </c>
      <c r="I327" s="27">
        <f t="shared" si="90"/>
        <v>0</v>
      </c>
      <c r="J327" s="27">
        <f t="shared" si="91"/>
        <v>0</v>
      </c>
      <c r="K327" s="27">
        <f t="shared" si="96"/>
        <v>0</v>
      </c>
      <c r="L327" s="28">
        <f t="shared" si="97"/>
        <v>0</v>
      </c>
      <c r="M327" s="1"/>
      <c r="N327" s="9"/>
      <c r="O327" s="1"/>
      <c r="R327" s="10">
        <f t="shared" si="87"/>
        <v>0</v>
      </c>
      <c r="S327" s="10">
        <f t="shared" si="98"/>
        <v>0</v>
      </c>
      <c r="U327" s="12">
        <f t="shared" si="88"/>
        <v>0</v>
      </c>
      <c r="V327" s="12">
        <f t="shared" si="99"/>
        <v>0</v>
      </c>
      <c r="Y327" s="10">
        <f t="shared" si="92"/>
        <v>49</v>
      </c>
      <c r="Z327" s="10">
        <f t="shared" si="93"/>
        <v>0.99751452630528947</v>
      </c>
      <c r="AA327" s="10">
        <f t="shared" si="94"/>
        <v>0.88520164453770078</v>
      </c>
      <c r="AB327" s="10">
        <f t="shared" si="95"/>
        <v>46.072918580186972</v>
      </c>
    </row>
    <row r="328" spans="1:28" x14ac:dyDescent="0.25">
      <c r="A328" s="14"/>
      <c r="B328" s="14"/>
      <c r="C328" s="14"/>
      <c r="D328" s="14"/>
      <c r="E328" s="14"/>
      <c r="F328" s="14"/>
      <c r="G328" s="14"/>
      <c r="H328" s="22">
        <f t="shared" si="89"/>
        <v>313</v>
      </c>
      <c r="I328" s="23">
        <f t="shared" si="90"/>
        <v>0</v>
      </c>
      <c r="J328" s="23">
        <f t="shared" si="91"/>
        <v>0</v>
      </c>
      <c r="K328" s="23">
        <f t="shared" si="96"/>
        <v>0</v>
      </c>
      <c r="L328" s="24">
        <f t="shared" si="97"/>
        <v>0</v>
      </c>
      <c r="M328" s="1"/>
      <c r="N328" s="7"/>
      <c r="O328" s="1"/>
      <c r="R328" s="10">
        <f t="shared" si="87"/>
        <v>0</v>
      </c>
      <c r="S328" s="10">
        <f t="shared" si="98"/>
        <v>0</v>
      </c>
      <c r="U328" s="12">
        <f t="shared" si="88"/>
        <v>0</v>
      </c>
      <c r="V328" s="12">
        <f t="shared" si="99"/>
        <v>0</v>
      </c>
      <c r="Y328" s="10">
        <f t="shared" si="92"/>
        <v>48</v>
      </c>
      <c r="Z328" s="10">
        <f t="shared" si="93"/>
        <v>0.99751452630528947</v>
      </c>
      <c r="AA328" s="10">
        <f t="shared" si="94"/>
        <v>0.88740727196867375</v>
      </c>
      <c r="AB328" s="10">
        <f t="shared" si="95"/>
        <v>45.187716935649327</v>
      </c>
    </row>
    <row r="329" spans="1:28" x14ac:dyDescent="0.25">
      <c r="A329" s="14"/>
      <c r="B329" s="14"/>
      <c r="C329" s="14"/>
      <c r="D329" s="14"/>
      <c r="E329" s="14"/>
      <c r="F329" s="14"/>
      <c r="G329" s="14"/>
      <c r="H329" s="25">
        <f t="shared" si="89"/>
        <v>314</v>
      </c>
      <c r="I329" s="18">
        <f t="shared" si="90"/>
        <v>0</v>
      </c>
      <c r="J329" s="18">
        <f t="shared" si="91"/>
        <v>0</v>
      </c>
      <c r="K329" s="18">
        <f t="shared" si="96"/>
        <v>0</v>
      </c>
      <c r="L329" s="19">
        <f t="shared" si="97"/>
        <v>0</v>
      </c>
      <c r="M329" s="1"/>
      <c r="N329" s="8"/>
      <c r="O329" s="1"/>
      <c r="R329" s="10">
        <f t="shared" si="87"/>
        <v>0</v>
      </c>
      <c r="S329" s="10">
        <f t="shared" si="98"/>
        <v>0</v>
      </c>
      <c r="U329" s="12">
        <f t="shared" si="88"/>
        <v>0</v>
      </c>
      <c r="V329" s="12">
        <f t="shared" si="99"/>
        <v>0</v>
      </c>
      <c r="Y329" s="10">
        <f t="shared" si="92"/>
        <v>47</v>
      </c>
      <c r="Z329" s="10">
        <f t="shared" si="93"/>
        <v>0.99751452630528947</v>
      </c>
      <c r="AA329" s="10">
        <f t="shared" si="94"/>
        <v>0.88961839508799556</v>
      </c>
      <c r="AB329" s="10">
        <f t="shared" si="95"/>
        <v>44.300309663680707</v>
      </c>
    </row>
    <row r="330" spans="1:28" x14ac:dyDescent="0.25">
      <c r="A330" s="14"/>
      <c r="B330" s="14"/>
      <c r="C330" s="14"/>
      <c r="D330" s="14"/>
      <c r="E330" s="14"/>
      <c r="F330" s="14"/>
      <c r="G330" s="14"/>
      <c r="H330" s="25">
        <f t="shared" si="89"/>
        <v>315</v>
      </c>
      <c r="I330" s="18">
        <f t="shared" si="90"/>
        <v>0</v>
      </c>
      <c r="J330" s="18">
        <f t="shared" si="91"/>
        <v>0</v>
      </c>
      <c r="K330" s="18">
        <f t="shared" si="96"/>
        <v>0</v>
      </c>
      <c r="L330" s="19">
        <f t="shared" si="97"/>
        <v>0</v>
      </c>
      <c r="M330" s="1"/>
      <c r="N330" s="8"/>
      <c r="O330" s="1"/>
      <c r="R330" s="10">
        <f t="shared" si="87"/>
        <v>0</v>
      </c>
      <c r="S330" s="10">
        <f t="shared" si="98"/>
        <v>0</v>
      </c>
      <c r="U330" s="12">
        <f t="shared" si="88"/>
        <v>0</v>
      </c>
      <c r="V330" s="12">
        <f t="shared" si="99"/>
        <v>0</v>
      </c>
      <c r="Y330" s="10">
        <f t="shared" si="92"/>
        <v>46</v>
      </c>
      <c r="Z330" s="10">
        <f t="shared" si="93"/>
        <v>0.99751452630528947</v>
      </c>
      <c r="AA330" s="10">
        <f t="shared" si="94"/>
        <v>0.89183502758908961</v>
      </c>
      <c r="AB330" s="10">
        <f t="shared" si="95"/>
        <v>43.410691268592792</v>
      </c>
    </row>
    <row r="331" spans="1:28" x14ac:dyDescent="0.25">
      <c r="A331" s="14"/>
      <c r="B331" s="14"/>
      <c r="C331" s="14"/>
      <c r="D331" s="14"/>
      <c r="E331" s="14"/>
      <c r="F331" s="14"/>
      <c r="G331" s="14"/>
      <c r="H331" s="25">
        <f t="shared" si="89"/>
        <v>316</v>
      </c>
      <c r="I331" s="18">
        <f t="shared" si="90"/>
        <v>0</v>
      </c>
      <c r="J331" s="18">
        <f t="shared" si="91"/>
        <v>0</v>
      </c>
      <c r="K331" s="18">
        <f t="shared" si="96"/>
        <v>0</v>
      </c>
      <c r="L331" s="19">
        <f t="shared" si="97"/>
        <v>0</v>
      </c>
      <c r="M331" s="1"/>
      <c r="N331" s="8"/>
      <c r="O331" s="1"/>
      <c r="R331" s="10">
        <f t="shared" si="87"/>
        <v>0</v>
      </c>
      <c r="S331" s="10">
        <f t="shared" si="98"/>
        <v>0</v>
      </c>
      <c r="U331" s="12">
        <f t="shared" si="88"/>
        <v>0</v>
      </c>
      <c r="V331" s="12">
        <f t="shared" si="99"/>
        <v>0</v>
      </c>
      <c r="Y331" s="10">
        <f t="shared" si="92"/>
        <v>45</v>
      </c>
      <c r="Z331" s="10">
        <f t="shared" si="93"/>
        <v>0.99751452630528947</v>
      </c>
      <c r="AA331" s="10">
        <f t="shared" si="94"/>
        <v>0.89405718319949901</v>
      </c>
      <c r="AB331" s="10">
        <f t="shared" si="95"/>
        <v>42.518856241003739</v>
      </c>
    </row>
    <row r="332" spans="1:28" x14ac:dyDescent="0.25">
      <c r="A332" s="14"/>
      <c r="B332" s="14"/>
      <c r="C332" s="14"/>
      <c r="D332" s="14"/>
      <c r="E332" s="14"/>
      <c r="F332" s="14"/>
      <c r="G332" s="14"/>
      <c r="H332" s="25">
        <f t="shared" si="89"/>
        <v>317</v>
      </c>
      <c r="I332" s="18">
        <f t="shared" si="90"/>
        <v>0</v>
      </c>
      <c r="J332" s="18">
        <f t="shared" si="91"/>
        <v>0</v>
      </c>
      <c r="K332" s="18">
        <f t="shared" si="96"/>
        <v>0</v>
      </c>
      <c r="L332" s="19">
        <f t="shared" si="97"/>
        <v>0</v>
      </c>
      <c r="M332" s="1"/>
      <c r="N332" s="8"/>
      <c r="O332" s="1"/>
      <c r="R332" s="10">
        <f t="shared" si="87"/>
        <v>0</v>
      </c>
      <c r="S332" s="10">
        <f t="shared" si="98"/>
        <v>0</v>
      </c>
      <c r="U332" s="12">
        <f t="shared" si="88"/>
        <v>0</v>
      </c>
      <c r="V332" s="12">
        <f t="shared" si="99"/>
        <v>0</v>
      </c>
      <c r="Y332" s="10">
        <f t="shared" si="92"/>
        <v>44</v>
      </c>
      <c r="Z332" s="10">
        <f t="shared" si="93"/>
        <v>0.99751452630528947</v>
      </c>
      <c r="AA332" s="10">
        <f t="shared" si="94"/>
        <v>0.89628487568097093</v>
      </c>
      <c r="AB332" s="10">
        <f t="shared" si="95"/>
        <v>41.62479905780431</v>
      </c>
    </row>
    <row r="333" spans="1:28" x14ac:dyDescent="0.25">
      <c r="A333" s="14"/>
      <c r="B333" s="14"/>
      <c r="C333" s="14"/>
      <c r="D333" s="14"/>
      <c r="E333" s="14"/>
      <c r="F333" s="14"/>
      <c r="G333" s="14"/>
      <c r="H333" s="25">
        <f t="shared" si="89"/>
        <v>318</v>
      </c>
      <c r="I333" s="18">
        <f t="shared" si="90"/>
        <v>0</v>
      </c>
      <c r="J333" s="18">
        <f t="shared" si="91"/>
        <v>0</v>
      </c>
      <c r="K333" s="18">
        <f t="shared" si="96"/>
        <v>0</v>
      </c>
      <c r="L333" s="19">
        <f t="shared" si="97"/>
        <v>0</v>
      </c>
      <c r="M333" s="1"/>
      <c r="N333" s="8"/>
      <c r="O333" s="1"/>
      <c r="R333" s="10">
        <f t="shared" si="87"/>
        <v>0</v>
      </c>
      <c r="S333" s="10">
        <f t="shared" si="98"/>
        <v>0</v>
      </c>
      <c r="U333" s="12">
        <f t="shared" si="88"/>
        <v>0</v>
      </c>
      <c r="V333" s="12">
        <f t="shared" si="99"/>
        <v>0</v>
      </c>
      <c r="Y333" s="10">
        <f t="shared" si="92"/>
        <v>43</v>
      </c>
      <c r="Z333" s="10">
        <f t="shared" si="93"/>
        <v>0.99751452630528947</v>
      </c>
      <c r="AA333" s="10">
        <f t="shared" si="94"/>
        <v>0.89851811882954258</v>
      </c>
      <c r="AB333" s="10">
        <f t="shared" si="95"/>
        <v>40.728514182123376</v>
      </c>
    </row>
    <row r="334" spans="1:28" x14ac:dyDescent="0.25">
      <c r="A334" s="14"/>
      <c r="B334" s="14"/>
      <c r="C334" s="14"/>
      <c r="D334" s="14"/>
      <c r="E334" s="14"/>
      <c r="F334" s="14"/>
      <c r="G334" s="14"/>
      <c r="H334" s="25">
        <f t="shared" si="89"/>
        <v>319</v>
      </c>
      <c r="I334" s="18">
        <f t="shared" si="90"/>
        <v>0</v>
      </c>
      <c r="J334" s="18">
        <f t="shared" si="91"/>
        <v>0</v>
      </c>
      <c r="K334" s="18">
        <f t="shared" si="96"/>
        <v>0</v>
      </c>
      <c r="L334" s="19">
        <f t="shared" si="97"/>
        <v>0</v>
      </c>
      <c r="M334" s="1"/>
      <c r="N334" s="8"/>
      <c r="O334" s="1"/>
      <c r="R334" s="10">
        <f t="shared" si="87"/>
        <v>0</v>
      </c>
      <c r="S334" s="10">
        <f t="shared" si="98"/>
        <v>0</v>
      </c>
      <c r="U334" s="12">
        <f t="shared" si="88"/>
        <v>0</v>
      </c>
      <c r="V334" s="12">
        <f t="shared" si="99"/>
        <v>0</v>
      </c>
      <c r="Y334" s="10">
        <f t="shared" si="92"/>
        <v>42</v>
      </c>
      <c r="Z334" s="10">
        <f t="shared" si="93"/>
        <v>0.99751452630528947</v>
      </c>
      <c r="AA334" s="10">
        <f t="shared" si="94"/>
        <v>0.900756926475626</v>
      </c>
      <c r="AB334" s="10">
        <f t="shared" si="95"/>
        <v>39.829996063293912</v>
      </c>
    </row>
    <row r="335" spans="1:28" x14ac:dyDescent="0.25">
      <c r="A335" s="14"/>
      <c r="B335" s="14"/>
      <c r="C335" s="14"/>
      <c r="D335" s="14"/>
      <c r="E335" s="14"/>
      <c r="F335" s="14"/>
      <c r="G335" s="14"/>
      <c r="H335" s="25">
        <f t="shared" si="89"/>
        <v>320</v>
      </c>
      <c r="I335" s="18">
        <f t="shared" si="90"/>
        <v>0</v>
      </c>
      <c r="J335" s="18">
        <f t="shared" si="91"/>
        <v>0</v>
      </c>
      <c r="K335" s="18">
        <f t="shared" si="96"/>
        <v>0</v>
      </c>
      <c r="L335" s="19">
        <f t="shared" si="97"/>
        <v>0</v>
      </c>
      <c r="M335" s="1"/>
      <c r="N335" s="8"/>
      <c r="O335" s="1"/>
      <c r="R335" s="10">
        <f t="shared" ref="R335:R375" si="100">IF(N335="",0,MIN(N335,I334))</f>
        <v>0</v>
      </c>
      <c r="S335" s="10">
        <f t="shared" si="98"/>
        <v>0</v>
      </c>
      <c r="U335" s="12">
        <f t="shared" si="88"/>
        <v>0</v>
      </c>
      <c r="V335" s="12">
        <f t="shared" si="99"/>
        <v>0</v>
      </c>
      <c r="Y335" s="10">
        <f t="shared" si="92"/>
        <v>41</v>
      </c>
      <c r="Z335" s="10">
        <f t="shared" si="93"/>
        <v>0.99751452630528947</v>
      </c>
      <c r="AA335" s="10">
        <f t="shared" si="94"/>
        <v>0.90300131248409443</v>
      </c>
      <c r="AB335" s="10">
        <f t="shared" si="95"/>
        <v>38.929239136818289</v>
      </c>
    </row>
    <row r="336" spans="1:28" x14ac:dyDescent="0.25">
      <c r="A336" s="14"/>
      <c r="B336" s="14"/>
      <c r="C336" s="14"/>
      <c r="D336" s="14"/>
      <c r="E336" s="14"/>
      <c r="F336" s="14"/>
      <c r="G336" s="14"/>
      <c r="H336" s="25">
        <f t="shared" si="89"/>
        <v>321</v>
      </c>
      <c r="I336" s="18">
        <f t="shared" si="90"/>
        <v>0</v>
      </c>
      <c r="J336" s="18">
        <f t="shared" si="91"/>
        <v>0</v>
      </c>
      <c r="K336" s="18">
        <f t="shared" si="96"/>
        <v>0</v>
      </c>
      <c r="L336" s="19">
        <f t="shared" si="97"/>
        <v>0</v>
      </c>
      <c r="M336" s="1"/>
      <c r="N336" s="8"/>
      <c r="O336" s="1"/>
      <c r="R336" s="10">
        <f t="shared" si="100"/>
        <v>0</v>
      </c>
      <c r="S336" s="10">
        <f t="shared" si="98"/>
        <v>0</v>
      </c>
      <c r="U336" s="12">
        <f t="shared" si="88"/>
        <v>0</v>
      </c>
      <c r="V336" s="12">
        <f t="shared" si="99"/>
        <v>0</v>
      </c>
      <c r="Y336" s="10">
        <f t="shared" si="92"/>
        <v>40</v>
      </c>
      <c r="Z336" s="10">
        <f t="shared" si="93"/>
        <v>0.99751452630528947</v>
      </c>
      <c r="AA336" s="10">
        <f t="shared" si="94"/>
        <v>0.90525129075436706</v>
      </c>
      <c r="AB336" s="10">
        <f t="shared" si="95"/>
        <v>38.026237824334288</v>
      </c>
    </row>
    <row r="337" spans="1:28" x14ac:dyDescent="0.25">
      <c r="A337" s="14"/>
      <c r="B337" s="14"/>
      <c r="C337" s="14"/>
      <c r="D337" s="14"/>
      <c r="E337" s="14"/>
      <c r="F337" s="14"/>
      <c r="G337" s="14"/>
      <c r="H337" s="25">
        <f t="shared" si="89"/>
        <v>322</v>
      </c>
      <c r="I337" s="18">
        <f t="shared" si="90"/>
        <v>0</v>
      </c>
      <c r="J337" s="18">
        <f t="shared" si="91"/>
        <v>0</v>
      </c>
      <c r="K337" s="18">
        <f t="shared" si="96"/>
        <v>0</v>
      </c>
      <c r="L337" s="19">
        <f t="shared" si="97"/>
        <v>0</v>
      </c>
      <c r="M337" s="1"/>
      <c r="N337" s="8"/>
      <c r="O337" s="1"/>
      <c r="R337" s="10">
        <f t="shared" si="100"/>
        <v>0</v>
      </c>
      <c r="S337" s="10">
        <f t="shared" si="98"/>
        <v>0</v>
      </c>
      <c r="U337" s="12">
        <f t="shared" ref="U337:U374" si="101">IF($AB337&gt;0,IF((I336-R337)&gt;I336/$AB337,I336/$AB337,IF(AND((I336-R337)&lt;I336/$AB337,(I336-R337)&gt;0),(I336-R337)+K337,0)),0)</f>
        <v>0</v>
      </c>
      <c r="V337" s="12">
        <f t="shared" si="99"/>
        <v>0</v>
      </c>
      <c r="Y337" s="10">
        <f t="shared" si="92"/>
        <v>39</v>
      </c>
      <c r="Z337" s="10">
        <f t="shared" si="93"/>
        <v>0.99751452630528947</v>
      </c>
      <c r="AA337" s="10">
        <f t="shared" si="94"/>
        <v>0.90750687522049656</v>
      </c>
      <c r="AB337" s="10">
        <f t="shared" si="95"/>
        <v>37.120986533579973</v>
      </c>
    </row>
    <row r="338" spans="1:28" x14ac:dyDescent="0.25">
      <c r="A338" s="14"/>
      <c r="B338" s="14"/>
      <c r="C338" s="14"/>
      <c r="D338" s="14"/>
      <c r="E338" s="14"/>
      <c r="F338" s="14"/>
      <c r="G338" s="14"/>
      <c r="H338" s="25">
        <f t="shared" ref="H338:H375" si="102">H337+1</f>
        <v>323</v>
      </c>
      <c r="I338" s="18">
        <f t="shared" ref="I338:I375" si="103">MAX(I337*(1+$G$6)-J338-R338,0)</f>
        <v>0</v>
      </c>
      <c r="J338" s="18">
        <f t="shared" ref="J338:J375" si="104">IF($T$9=2,U338,V338)</f>
        <v>0</v>
      </c>
      <c r="K338" s="18">
        <f t="shared" si="96"/>
        <v>0</v>
      </c>
      <c r="L338" s="19">
        <f t="shared" si="97"/>
        <v>0</v>
      </c>
      <c r="M338" s="1"/>
      <c r="N338" s="8"/>
      <c r="O338" s="1"/>
      <c r="R338" s="10">
        <f t="shared" si="100"/>
        <v>0</v>
      </c>
      <c r="S338" s="10">
        <f t="shared" si="98"/>
        <v>0</v>
      </c>
      <c r="U338" s="12">
        <f t="shared" si="101"/>
        <v>0</v>
      </c>
      <c r="V338" s="12">
        <f t="shared" si="99"/>
        <v>0</v>
      </c>
      <c r="Y338" s="10">
        <f t="shared" ref="Y338:Y375" si="105">MAX(Y337-1,0)</f>
        <v>38</v>
      </c>
      <c r="Z338" s="10">
        <f t="shared" ref="Z338:Z375" si="106">1/(1+$G$6)</f>
        <v>0.99751452630528947</v>
      </c>
      <c r="AA338" s="10">
        <f t="shared" ref="AA338:AA375" si="107">POWER(Z338,Y338)</f>
        <v>0.90976807985125419</v>
      </c>
      <c r="AB338" s="10">
        <f t="shared" ref="AB338:AB375" si="108">(1-AA338)/$G$6</f>
        <v>36.213479658359525</v>
      </c>
    </row>
    <row r="339" spans="1:28" x14ac:dyDescent="0.25">
      <c r="A339" s="14"/>
      <c r="B339" s="14"/>
      <c r="C339" s="14"/>
      <c r="D339" s="14"/>
      <c r="E339" s="14"/>
      <c r="F339" s="14"/>
      <c r="G339" s="14"/>
      <c r="H339" s="26">
        <f t="shared" si="102"/>
        <v>324</v>
      </c>
      <c r="I339" s="27">
        <f t="shared" si="103"/>
        <v>0</v>
      </c>
      <c r="J339" s="27">
        <f t="shared" si="104"/>
        <v>0</v>
      </c>
      <c r="K339" s="27">
        <f t="shared" si="96"/>
        <v>0</v>
      </c>
      <c r="L339" s="28">
        <f t="shared" si="97"/>
        <v>0</v>
      </c>
      <c r="M339" s="1"/>
      <c r="N339" s="9"/>
      <c r="O339" s="1"/>
      <c r="R339" s="10">
        <f t="shared" si="100"/>
        <v>0</v>
      </c>
      <c r="S339" s="10">
        <f t="shared" si="98"/>
        <v>0</v>
      </c>
      <c r="U339" s="12">
        <f t="shared" si="101"/>
        <v>0</v>
      </c>
      <c r="V339" s="12">
        <f t="shared" si="99"/>
        <v>0</v>
      </c>
      <c r="Y339" s="10">
        <f t="shared" si="105"/>
        <v>37</v>
      </c>
      <c r="Z339" s="10">
        <f t="shared" si="106"/>
        <v>0.99751452630528947</v>
      </c>
      <c r="AA339" s="10">
        <f t="shared" si="107"/>
        <v>0.91203491865021669</v>
      </c>
      <c r="AB339" s="10">
        <f t="shared" si="108"/>
        <v>35.303711578508349</v>
      </c>
    </row>
    <row r="340" spans="1:28" x14ac:dyDescent="0.25">
      <c r="A340" s="14"/>
      <c r="B340" s="14"/>
      <c r="C340" s="14"/>
      <c r="D340" s="14"/>
      <c r="E340" s="14"/>
      <c r="F340" s="14"/>
      <c r="G340" s="14"/>
      <c r="H340" s="22">
        <f t="shared" si="102"/>
        <v>325</v>
      </c>
      <c r="I340" s="23">
        <f t="shared" si="103"/>
        <v>0</v>
      </c>
      <c r="J340" s="23">
        <f t="shared" si="104"/>
        <v>0</v>
      </c>
      <c r="K340" s="23">
        <f t="shared" si="96"/>
        <v>0</v>
      </c>
      <c r="L340" s="24">
        <f t="shared" si="97"/>
        <v>0</v>
      </c>
      <c r="M340" s="1"/>
      <c r="N340" s="7"/>
      <c r="O340" s="1"/>
      <c r="R340" s="10">
        <f t="shared" si="100"/>
        <v>0</v>
      </c>
      <c r="S340" s="10">
        <f t="shared" si="98"/>
        <v>0</v>
      </c>
      <c r="U340" s="12">
        <f t="shared" si="101"/>
        <v>0</v>
      </c>
      <c r="V340" s="12">
        <f t="shared" si="99"/>
        <v>0</v>
      </c>
      <c r="Y340" s="10">
        <f t="shared" si="105"/>
        <v>36</v>
      </c>
      <c r="Z340" s="10">
        <f t="shared" si="106"/>
        <v>0.99751452630528947</v>
      </c>
      <c r="AA340" s="10">
        <f t="shared" si="107"/>
        <v>0.91430740565585344</v>
      </c>
      <c r="AB340" s="10">
        <f t="shared" si="108"/>
        <v>34.391676659858149</v>
      </c>
    </row>
    <row r="341" spans="1:28" x14ac:dyDescent="0.25">
      <c r="A341" s="14"/>
      <c r="B341" s="14"/>
      <c r="C341" s="14"/>
      <c r="D341" s="14"/>
      <c r="E341" s="14"/>
      <c r="F341" s="14"/>
      <c r="G341" s="14"/>
      <c r="H341" s="25">
        <f t="shared" si="102"/>
        <v>326</v>
      </c>
      <c r="I341" s="18">
        <f t="shared" si="103"/>
        <v>0</v>
      </c>
      <c r="J341" s="18">
        <f t="shared" si="104"/>
        <v>0</v>
      </c>
      <c r="K341" s="18">
        <f t="shared" si="96"/>
        <v>0</v>
      </c>
      <c r="L341" s="19">
        <f t="shared" si="97"/>
        <v>0</v>
      </c>
      <c r="M341" s="1"/>
      <c r="N341" s="8"/>
      <c r="O341" s="1"/>
      <c r="R341" s="10">
        <f t="shared" si="100"/>
        <v>0</v>
      </c>
      <c r="S341" s="10">
        <f t="shared" si="98"/>
        <v>0</v>
      </c>
      <c r="U341" s="12">
        <f t="shared" si="101"/>
        <v>0</v>
      </c>
      <c r="V341" s="12">
        <f t="shared" si="99"/>
        <v>0</v>
      </c>
      <c r="Y341" s="10">
        <f t="shared" si="105"/>
        <v>35</v>
      </c>
      <c r="Z341" s="10">
        <f t="shared" si="106"/>
        <v>0.99751452630528947</v>
      </c>
      <c r="AA341" s="10">
        <f t="shared" si="107"/>
        <v>0.91658555494161242</v>
      </c>
      <c r="AB341" s="10">
        <f t="shared" si="108"/>
        <v>33.477369254202372</v>
      </c>
    </row>
    <row r="342" spans="1:28" x14ac:dyDescent="0.25">
      <c r="A342" s="14"/>
      <c r="B342" s="14"/>
      <c r="C342" s="14"/>
      <c r="D342" s="14"/>
      <c r="E342" s="14"/>
      <c r="F342" s="14"/>
      <c r="G342" s="14"/>
      <c r="H342" s="25">
        <f t="shared" si="102"/>
        <v>327</v>
      </c>
      <c r="I342" s="18">
        <f t="shared" si="103"/>
        <v>0</v>
      </c>
      <c r="J342" s="18">
        <f t="shared" si="104"/>
        <v>0</v>
      </c>
      <c r="K342" s="18">
        <f t="shared" si="96"/>
        <v>0</v>
      </c>
      <c r="L342" s="19">
        <f t="shared" si="97"/>
        <v>0</v>
      </c>
      <c r="M342" s="1"/>
      <c r="N342" s="8"/>
      <c r="O342" s="1"/>
      <c r="R342" s="10">
        <f t="shared" si="100"/>
        <v>0</v>
      </c>
      <c r="S342" s="10">
        <f t="shared" si="98"/>
        <v>0</v>
      </c>
      <c r="U342" s="12">
        <f t="shared" si="101"/>
        <v>0</v>
      </c>
      <c r="V342" s="12">
        <f t="shared" si="99"/>
        <v>0</v>
      </c>
      <c r="Y342" s="10">
        <f t="shared" si="105"/>
        <v>34</v>
      </c>
      <c r="Z342" s="10">
        <f t="shared" si="106"/>
        <v>0.99751452630528947</v>
      </c>
      <c r="AA342" s="10">
        <f t="shared" si="107"/>
        <v>0.91886938061600842</v>
      </c>
      <c r="AB342" s="10">
        <f t="shared" si="108"/>
        <v>32.560783699260831</v>
      </c>
    </row>
    <row r="343" spans="1:28" x14ac:dyDescent="0.25">
      <c r="A343" s="14"/>
      <c r="B343" s="14"/>
      <c r="C343" s="14"/>
      <c r="D343" s="14"/>
      <c r="E343" s="14"/>
      <c r="F343" s="14"/>
      <c r="G343" s="14"/>
      <c r="H343" s="25">
        <f t="shared" si="102"/>
        <v>328</v>
      </c>
      <c r="I343" s="18">
        <f t="shared" si="103"/>
        <v>0</v>
      </c>
      <c r="J343" s="18">
        <f t="shared" si="104"/>
        <v>0</v>
      </c>
      <c r="K343" s="18">
        <f t="shared" si="96"/>
        <v>0</v>
      </c>
      <c r="L343" s="19">
        <f t="shared" si="97"/>
        <v>0</v>
      </c>
      <c r="M343" s="1"/>
      <c r="N343" s="8"/>
      <c r="O343" s="1"/>
      <c r="R343" s="10">
        <f t="shared" si="100"/>
        <v>0</v>
      </c>
      <c r="S343" s="10">
        <f t="shared" si="98"/>
        <v>0</v>
      </c>
      <c r="U343" s="12">
        <f t="shared" si="101"/>
        <v>0</v>
      </c>
      <c r="V343" s="12">
        <f t="shared" si="99"/>
        <v>0</v>
      </c>
      <c r="Y343" s="10">
        <f t="shared" si="105"/>
        <v>33</v>
      </c>
      <c r="Z343" s="10">
        <f t="shared" si="106"/>
        <v>0.99751452630528947</v>
      </c>
      <c r="AA343" s="10">
        <f t="shared" si="107"/>
        <v>0.92115889682270991</v>
      </c>
      <c r="AB343" s="10">
        <f t="shared" si="108"/>
        <v>31.641914318644854</v>
      </c>
    </row>
    <row r="344" spans="1:28" x14ac:dyDescent="0.25">
      <c r="A344" s="14"/>
      <c r="B344" s="14"/>
      <c r="C344" s="14"/>
      <c r="D344" s="14"/>
      <c r="E344" s="14"/>
      <c r="F344" s="14"/>
      <c r="G344" s="14"/>
      <c r="H344" s="25">
        <f t="shared" si="102"/>
        <v>329</v>
      </c>
      <c r="I344" s="18">
        <f t="shared" si="103"/>
        <v>0</v>
      </c>
      <c r="J344" s="18">
        <f t="shared" si="104"/>
        <v>0</v>
      </c>
      <c r="K344" s="18">
        <f t="shared" si="96"/>
        <v>0</v>
      </c>
      <c r="L344" s="19">
        <f t="shared" si="97"/>
        <v>0</v>
      </c>
      <c r="M344" s="1"/>
      <c r="N344" s="8"/>
      <c r="O344" s="1"/>
      <c r="R344" s="10">
        <f t="shared" si="100"/>
        <v>0</v>
      </c>
      <c r="S344" s="10">
        <f t="shared" si="98"/>
        <v>0</v>
      </c>
      <c r="U344" s="12">
        <f t="shared" si="101"/>
        <v>0</v>
      </c>
      <c r="V344" s="12">
        <f t="shared" si="99"/>
        <v>0</v>
      </c>
      <c r="Y344" s="10">
        <f t="shared" si="105"/>
        <v>32</v>
      </c>
      <c r="Z344" s="10">
        <f t="shared" si="106"/>
        <v>0.99751452630528947</v>
      </c>
      <c r="AA344" s="10">
        <f t="shared" si="107"/>
        <v>0.92345411774062636</v>
      </c>
      <c r="AB344" s="10">
        <f t="shared" si="108"/>
        <v>30.720755421822197</v>
      </c>
    </row>
    <row r="345" spans="1:28" x14ac:dyDescent="0.25">
      <c r="A345" s="14"/>
      <c r="B345" s="14"/>
      <c r="C345" s="14"/>
      <c r="D345" s="14"/>
      <c r="E345" s="14"/>
      <c r="F345" s="14"/>
      <c r="G345" s="14"/>
      <c r="H345" s="25">
        <f t="shared" si="102"/>
        <v>330</v>
      </c>
      <c r="I345" s="18">
        <f t="shared" si="103"/>
        <v>0</v>
      </c>
      <c r="J345" s="18">
        <f t="shared" si="104"/>
        <v>0</v>
      </c>
      <c r="K345" s="18">
        <f t="shared" si="96"/>
        <v>0</v>
      </c>
      <c r="L345" s="19">
        <f t="shared" si="97"/>
        <v>0</v>
      </c>
      <c r="M345" s="1"/>
      <c r="N345" s="8"/>
      <c r="O345" s="1"/>
      <c r="R345" s="10">
        <f t="shared" si="100"/>
        <v>0</v>
      </c>
      <c r="S345" s="10">
        <f t="shared" si="98"/>
        <v>0</v>
      </c>
      <c r="U345" s="12">
        <f t="shared" si="101"/>
        <v>0</v>
      </c>
      <c r="V345" s="12">
        <f t="shared" si="99"/>
        <v>0</v>
      </c>
      <c r="Y345" s="10">
        <f t="shared" si="105"/>
        <v>31</v>
      </c>
      <c r="Z345" s="10">
        <f t="shared" si="106"/>
        <v>0.99751452630528947</v>
      </c>
      <c r="AA345" s="10">
        <f t="shared" si="107"/>
        <v>0.92575505758399668</v>
      </c>
      <c r="AB345" s="10">
        <f t="shared" si="108"/>
        <v>29.7973013040816</v>
      </c>
    </row>
    <row r="346" spans="1:28" x14ac:dyDescent="0.25">
      <c r="A346" s="14"/>
      <c r="B346" s="14"/>
      <c r="C346" s="14"/>
      <c r="D346" s="14"/>
      <c r="E346" s="14"/>
      <c r="F346" s="14"/>
      <c r="G346" s="14"/>
      <c r="H346" s="25">
        <f t="shared" si="102"/>
        <v>331</v>
      </c>
      <c r="I346" s="18">
        <f t="shared" si="103"/>
        <v>0</v>
      </c>
      <c r="J346" s="18">
        <f t="shared" si="104"/>
        <v>0</v>
      </c>
      <c r="K346" s="18">
        <f t="shared" si="96"/>
        <v>0</v>
      </c>
      <c r="L346" s="19">
        <f t="shared" si="97"/>
        <v>0</v>
      </c>
      <c r="M346" s="1"/>
      <c r="N346" s="8"/>
      <c r="O346" s="1"/>
      <c r="R346" s="10">
        <f t="shared" si="100"/>
        <v>0</v>
      </c>
      <c r="S346" s="10">
        <f t="shared" si="98"/>
        <v>0</v>
      </c>
      <c r="U346" s="12">
        <f t="shared" si="101"/>
        <v>0</v>
      </c>
      <c r="V346" s="12">
        <f t="shared" si="99"/>
        <v>0</v>
      </c>
      <c r="Y346" s="10">
        <f t="shared" si="105"/>
        <v>30</v>
      </c>
      <c r="Z346" s="10">
        <f t="shared" si="106"/>
        <v>0.99751452630528947</v>
      </c>
      <c r="AA346" s="10">
        <f t="shared" si="107"/>
        <v>0.92806173060247654</v>
      </c>
      <c r="AB346" s="10">
        <f t="shared" si="108"/>
        <v>28.871546246497708</v>
      </c>
    </row>
    <row r="347" spans="1:28" x14ac:dyDescent="0.25">
      <c r="A347" s="14"/>
      <c r="B347" s="14"/>
      <c r="C347" s="14"/>
      <c r="D347" s="14"/>
      <c r="E347" s="14"/>
      <c r="F347" s="14"/>
      <c r="G347" s="14"/>
      <c r="H347" s="25">
        <f t="shared" si="102"/>
        <v>332</v>
      </c>
      <c r="I347" s="18">
        <f t="shared" si="103"/>
        <v>0</v>
      </c>
      <c r="J347" s="18">
        <f t="shared" si="104"/>
        <v>0</v>
      </c>
      <c r="K347" s="18">
        <f t="shared" si="96"/>
        <v>0</v>
      </c>
      <c r="L347" s="19">
        <f t="shared" si="97"/>
        <v>0</v>
      </c>
      <c r="M347" s="1"/>
      <c r="N347" s="8"/>
      <c r="O347" s="1"/>
      <c r="R347" s="10">
        <f t="shared" si="100"/>
        <v>0</v>
      </c>
      <c r="S347" s="10">
        <f t="shared" si="98"/>
        <v>0</v>
      </c>
      <c r="U347" s="12">
        <f t="shared" si="101"/>
        <v>0</v>
      </c>
      <c r="V347" s="12">
        <f t="shared" si="99"/>
        <v>0</v>
      </c>
      <c r="Y347" s="10">
        <f t="shared" si="105"/>
        <v>29</v>
      </c>
      <c r="Z347" s="10">
        <f t="shared" si="106"/>
        <v>0.99751452630528947</v>
      </c>
      <c r="AA347" s="10">
        <f t="shared" si="107"/>
        <v>0.93037415108122756</v>
      </c>
      <c r="AB347" s="10">
        <f t="shared" si="108"/>
        <v>27.943484515895292</v>
      </c>
    </row>
    <row r="348" spans="1:28" x14ac:dyDescent="0.25">
      <c r="A348" s="14"/>
      <c r="B348" s="14"/>
      <c r="C348" s="14"/>
      <c r="D348" s="14"/>
      <c r="E348" s="14"/>
      <c r="F348" s="14"/>
      <c r="G348" s="14"/>
      <c r="H348" s="25">
        <f t="shared" si="102"/>
        <v>333</v>
      </c>
      <c r="I348" s="18">
        <f t="shared" si="103"/>
        <v>0</v>
      </c>
      <c r="J348" s="18">
        <f t="shared" si="104"/>
        <v>0</v>
      </c>
      <c r="K348" s="18">
        <f t="shared" si="96"/>
        <v>0</v>
      </c>
      <c r="L348" s="19">
        <f t="shared" si="97"/>
        <v>0</v>
      </c>
      <c r="M348" s="1"/>
      <c r="N348" s="8"/>
      <c r="O348" s="1"/>
      <c r="R348" s="10">
        <f t="shared" si="100"/>
        <v>0</v>
      </c>
      <c r="S348" s="10">
        <f t="shared" si="98"/>
        <v>0</v>
      </c>
      <c r="U348" s="12">
        <f t="shared" si="101"/>
        <v>0</v>
      </c>
      <c r="V348" s="12">
        <f t="shared" si="99"/>
        <v>0</v>
      </c>
      <c r="Y348" s="10">
        <f t="shared" si="105"/>
        <v>28</v>
      </c>
      <c r="Z348" s="10">
        <f t="shared" si="106"/>
        <v>0.99751452630528947</v>
      </c>
      <c r="AA348" s="10">
        <f t="shared" si="107"/>
        <v>0.93269233334100488</v>
      </c>
      <c r="AB348" s="10">
        <f t="shared" si="108"/>
        <v>27.013110364814096</v>
      </c>
    </row>
    <row r="349" spans="1:28" x14ac:dyDescent="0.25">
      <c r="A349" s="14"/>
      <c r="B349" s="14"/>
      <c r="C349" s="14"/>
      <c r="D349" s="14"/>
      <c r="E349" s="14"/>
      <c r="F349" s="14"/>
      <c r="G349" s="14"/>
      <c r="H349" s="25">
        <f t="shared" si="102"/>
        <v>334</v>
      </c>
      <c r="I349" s="18">
        <f t="shared" si="103"/>
        <v>0</v>
      </c>
      <c r="J349" s="18">
        <f t="shared" si="104"/>
        <v>0</v>
      </c>
      <c r="K349" s="18">
        <f t="shared" si="96"/>
        <v>0</v>
      </c>
      <c r="L349" s="19">
        <f t="shared" si="97"/>
        <v>0</v>
      </c>
      <c r="M349" s="1"/>
      <c r="N349" s="8"/>
      <c r="O349" s="1"/>
      <c r="R349" s="10">
        <f t="shared" si="100"/>
        <v>0</v>
      </c>
      <c r="S349" s="10">
        <f t="shared" si="98"/>
        <v>0</v>
      </c>
      <c r="U349" s="12">
        <f t="shared" si="101"/>
        <v>0</v>
      </c>
      <c r="V349" s="12">
        <f t="shared" si="99"/>
        <v>0</v>
      </c>
      <c r="Y349" s="10">
        <f t="shared" si="105"/>
        <v>27</v>
      </c>
      <c r="Z349" s="10">
        <f t="shared" si="106"/>
        <v>0.99751452630528947</v>
      </c>
      <c r="AA349" s="10">
        <f t="shared" si="107"/>
        <v>0.93501629173824607</v>
      </c>
      <c r="AB349" s="10">
        <f t="shared" si="108"/>
        <v>26.080418031473148</v>
      </c>
    </row>
    <row r="350" spans="1:28" x14ac:dyDescent="0.25">
      <c r="A350" s="14"/>
      <c r="B350" s="14"/>
      <c r="C350" s="14"/>
      <c r="D350" s="14"/>
      <c r="E350" s="14"/>
      <c r="F350" s="14"/>
      <c r="G350" s="14"/>
      <c r="H350" s="25">
        <f t="shared" si="102"/>
        <v>335</v>
      </c>
      <c r="I350" s="18">
        <f t="shared" si="103"/>
        <v>0</v>
      </c>
      <c r="J350" s="18">
        <f t="shared" si="104"/>
        <v>0</v>
      </c>
      <c r="K350" s="18">
        <f t="shared" si="96"/>
        <v>0</v>
      </c>
      <c r="L350" s="19">
        <f t="shared" si="97"/>
        <v>0</v>
      </c>
      <c r="M350" s="1"/>
      <c r="N350" s="8"/>
      <c r="O350" s="1"/>
      <c r="R350" s="10">
        <f t="shared" si="100"/>
        <v>0</v>
      </c>
      <c r="S350" s="10">
        <f t="shared" si="98"/>
        <v>0</v>
      </c>
      <c r="U350" s="12">
        <f t="shared" si="101"/>
        <v>0</v>
      </c>
      <c r="V350" s="12">
        <f t="shared" si="99"/>
        <v>0</v>
      </c>
      <c r="Y350" s="10">
        <f t="shared" si="105"/>
        <v>26</v>
      </c>
      <c r="Z350" s="10">
        <f t="shared" si="106"/>
        <v>0.99751452630528947</v>
      </c>
      <c r="AA350" s="10">
        <f t="shared" si="107"/>
        <v>0.93734604066516036</v>
      </c>
      <c r="AB350" s="10">
        <f t="shared" si="108"/>
        <v>25.145401739734972</v>
      </c>
    </row>
    <row r="351" spans="1:28" x14ac:dyDescent="0.25">
      <c r="A351" s="14"/>
      <c r="B351" s="14"/>
      <c r="C351" s="14"/>
      <c r="D351" s="14"/>
      <c r="E351" s="14"/>
      <c r="F351" s="14"/>
      <c r="G351" s="14"/>
      <c r="H351" s="26">
        <f t="shared" si="102"/>
        <v>336</v>
      </c>
      <c r="I351" s="27">
        <f t="shared" si="103"/>
        <v>0</v>
      </c>
      <c r="J351" s="27">
        <f t="shared" si="104"/>
        <v>0</v>
      </c>
      <c r="K351" s="27">
        <f t="shared" si="96"/>
        <v>0</v>
      </c>
      <c r="L351" s="28">
        <f t="shared" si="97"/>
        <v>0</v>
      </c>
      <c r="M351" s="1"/>
      <c r="N351" s="9"/>
      <c r="O351" s="1"/>
      <c r="R351" s="10">
        <f t="shared" si="100"/>
        <v>0</v>
      </c>
      <c r="S351" s="10">
        <f t="shared" si="98"/>
        <v>0</v>
      </c>
      <c r="U351" s="12">
        <f t="shared" si="101"/>
        <v>0</v>
      </c>
      <c r="V351" s="12">
        <f t="shared" si="99"/>
        <v>0</v>
      </c>
      <c r="Y351" s="10">
        <f t="shared" si="105"/>
        <v>25</v>
      </c>
      <c r="Z351" s="10">
        <f t="shared" si="106"/>
        <v>0.99751452630528947</v>
      </c>
      <c r="AA351" s="10">
        <f t="shared" si="107"/>
        <v>0.93968159454981759</v>
      </c>
      <c r="AB351" s="10">
        <f t="shared" si="108"/>
        <v>24.208055699069863</v>
      </c>
    </row>
    <row r="352" spans="1:28" x14ac:dyDescent="0.25">
      <c r="A352" s="14"/>
      <c r="B352" s="14"/>
      <c r="C352" s="14"/>
      <c r="D352" s="14"/>
      <c r="E352" s="14"/>
      <c r="F352" s="14"/>
      <c r="G352" s="14"/>
      <c r="H352" s="22">
        <f t="shared" si="102"/>
        <v>337</v>
      </c>
      <c r="I352" s="23">
        <f t="shared" si="103"/>
        <v>0</v>
      </c>
      <c r="J352" s="23">
        <f t="shared" si="104"/>
        <v>0</v>
      </c>
      <c r="K352" s="23">
        <f t="shared" si="96"/>
        <v>0</v>
      </c>
      <c r="L352" s="24">
        <f t="shared" si="97"/>
        <v>0</v>
      </c>
      <c r="M352" s="1"/>
      <c r="N352" s="7"/>
      <c r="O352" s="1"/>
      <c r="R352" s="10">
        <f t="shared" si="100"/>
        <v>0</v>
      </c>
      <c r="S352" s="10">
        <f t="shared" si="98"/>
        <v>0</v>
      </c>
      <c r="U352" s="12">
        <f t="shared" si="101"/>
        <v>0</v>
      </c>
      <c r="V352" s="12">
        <f t="shared" si="99"/>
        <v>0</v>
      </c>
      <c r="Y352" s="10">
        <f t="shared" si="105"/>
        <v>24</v>
      </c>
      <c r="Z352" s="10">
        <f t="shared" si="106"/>
        <v>0.99751452630528947</v>
      </c>
      <c r="AA352" s="10">
        <f t="shared" si="107"/>
        <v>0.9420229678562374</v>
      </c>
      <c r="AB352" s="10">
        <f t="shared" si="108"/>
        <v>23.268374104520106</v>
      </c>
    </row>
    <row r="353" spans="1:28" x14ac:dyDescent="0.25">
      <c r="A353" s="14"/>
      <c r="B353" s="14"/>
      <c r="C353" s="14"/>
      <c r="D353" s="14"/>
      <c r="E353" s="14"/>
      <c r="F353" s="14"/>
      <c r="G353" s="14"/>
      <c r="H353" s="25">
        <f t="shared" si="102"/>
        <v>338</v>
      </c>
      <c r="I353" s="18">
        <f t="shared" si="103"/>
        <v>0</v>
      </c>
      <c r="J353" s="18">
        <f t="shared" si="104"/>
        <v>0</v>
      </c>
      <c r="K353" s="18">
        <f t="shared" si="96"/>
        <v>0</v>
      </c>
      <c r="L353" s="19">
        <f t="shared" si="97"/>
        <v>0</v>
      </c>
      <c r="M353" s="1"/>
      <c r="N353" s="8"/>
      <c r="O353" s="1"/>
      <c r="R353" s="10">
        <f t="shared" si="100"/>
        <v>0</v>
      </c>
      <c r="S353" s="10">
        <f t="shared" si="98"/>
        <v>0</v>
      </c>
      <c r="U353" s="12">
        <f t="shared" si="101"/>
        <v>0</v>
      </c>
      <c r="V353" s="12">
        <f t="shared" si="99"/>
        <v>0</v>
      </c>
      <c r="Y353" s="10">
        <f t="shared" si="105"/>
        <v>23</v>
      </c>
      <c r="Z353" s="10">
        <f t="shared" si="106"/>
        <v>0.99751452630528947</v>
      </c>
      <c r="AA353" s="10">
        <f t="shared" si="107"/>
        <v>0.94437017508447907</v>
      </c>
      <c r="AB353" s="10">
        <f t="shared" si="108"/>
        <v>22.326351136663916</v>
      </c>
    </row>
    <row r="354" spans="1:28" x14ac:dyDescent="0.25">
      <c r="A354" s="14"/>
      <c r="B354" s="14"/>
      <c r="C354" s="14"/>
      <c r="D354" s="14"/>
      <c r="E354" s="14"/>
      <c r="F354" s="14"/>
      <c r="G354" s="14"/>
      <c r="H354" s="25">
        <f t="shared" si="102"/>
        <v>339</v>
      </c>
      <c r="I354" s="18">
        <f t="shared" si="103"/>
        <v>0</v>
      </c>
      <c r="J354" s="18">
        <f t="shared" si="104"/>
        <v>0</v>
      </c>
      <c r="K354" s="18">
        <f t="shared" ref="K354:K375" si="109">I353*$G$6</f>
        <v>0</v>
      </c>
      <c r="L354" s="19">
        <f t="shared" ref="L354:L375" si="110">IF(J354&gt;K354,J354-K354,0)</f>
        <v>0</v>
      </c>
      <c r="M354" s="1"/>
      <c r="N354" s="8"/>
      <c r="O354" s="1"/>
      <c r="R354" s="10">
        <f t="shared" si="100"/>
        <v>0</v>
      </c>
      <c r="S354" s="10">
        <f t="shared" ref="S354:S375" si="111">IF(I354=0,K354,0)</f>
        <v>0</v>
      </c>
      <c r="U354" s="12">
        <f t="shared" si="101"/>
        <v>0</v>
      </c>
      <c r="V354" s="12">
        <f t="shared" ref="V354:V375" si="112">IF((I353-R354+K354)&gt;0,IF((I353-R354+K354)&gt;J353,J353,IF((I353-R354+K354)&lt;J353,I353-R354+K354,0)),0)</f>
        <v>0</v>
      </c>
      <c r="Y354" s="10">
        <f t="shared" si="105"/>
        <v>22</v>
      </c>
      <c r="Z354" s="10">
        <f t="shared" si="106"/>
        <v>0.99751452630528947</v>
      </c>
      <c r="AA354" s="10">
        <f t="shared" si="107"/>
        <v>0.94672323077073106</v>
      </c>
      <c r="AB354" s="10">
        <f t="shared" si="108"/>
        <v>21.381980961579508</v>
      </c>
    </row>
    <row r="355" spans="1:28" x14ac:dyDescent="0.25">
      <c r="A355" s="14"/>
      <c r="B355" s="14"/>
      <c r="C355" s="14"/>
      <c r="D355" s="14"/>
      <c r="E355" s="14"/>
      <c r="F355" s="14"/>
      <c r="G355" s="14"/>
      <c r="H355" s="25">
        <f t="shared" si="102"/>
        <v>340</v>
      </c>
      <c r="I355" s="18">
        <f t="shared" si="103"/>
        <v>0</v>
      </c>
      <c r="J355" s="18">
        <f t="shared" si="104"/>
        <v>0</v>
      </c>
      <c r="K355" s="18">
        <f t="shared" si="109"/>
        <v>0</v>
      </c>
      <c r="L355" s="19">
        <f t="shared" si="110"/>
        <v>0</v>
      </c>
      <c r="M355" s="1"/>
      <c r="N355" s="8"/>
      <c r="O355" s="1"/>
      <c r="R355" s="10">
        <f t="shared" si="100"/>
        <v>0</v>
      </c>
      <c r="S355" s="10">
        <f t="shared" si="111"/>
        <v>0</v>
      </c>
      <c r="U355" s="12">
        <f t="shared" si="101"/>
        <v>0</v>
      </c>
      <c r="V355" s="12">
        <f t="shared" si="112"/>
        <v>0</v>
      </c>
      <c r="Y355" s="10">
        <f t="shared" si="105"/>
        <v>21</v>
      </c>
      <c r="Z355" s="10">
        <f t="shared" si="106"/>
        <v>0.99751452630528947</v>
      </c>
      <c r="AA355" s="10">
        <f t="shared" si="107"/>
        <v>0.94908214948740133</v>
      </c>
      <c r="AB355" s="10">
        <f t="shared" si="108"/>
        <v>20.435257730808832</v>
      </c>
    </row>
    <row r="356" spans="1:28" x14ac:dyDescent="0.25">
      <c r="A356" s="14"/>
      <c r="B356" s="14"/>
      <c r="C356" s="14"/>
      <c r="D356" s="14"/>
      <c r="E356" s="14"/>
      <c r="F356" s="14"/>
      <c r="G356" s="14"/>
      <c r="H356" s="25">
        <f t="shared" si="102"/>
        <v>341</v>
      </c>
      <c r="I356" s="18">
        <f t="shared" si="103"/>
        <v>0</v>
      </c>
      <c r="J356" s="18">
        <f t="shared" si="104"/>
        <v>0</v>
      </c>
      <c r="K356" s="18">
        <f t="shared" si="109"/>
        <v>0</v>
      </c>
      <c r="L356" s="19">
        <f t="shared" si="110"/>
        <v>0</v>
      </c>
      <c r="M356" s="1"/>
      <c r="N356" s="8"/>
      <c r="O356" s="1"/>
      <c r="R356" s="10">
        <f t="shared" si="100"/>
        <v>0</v>
      </c>
      <c r="S356" s="10">
        <f t="shared" si="111"/>
        <v>0</v>
      </c>
      <c r="U356" s="12">
        <f t="shared" si="101"/>
        <v>0</v>
      </c>
      <c r="V356" s="12">
        <f t="shared" si="112"/>
        <v>0</v>
      </c>
      <c r="Y356" s="10">
        <f t="shared" si="105"/>
        <v>20</v>
      </c>
      <c r="Z356" s="10">
        <f t="shared" si="106"/>
        <v>0.99751452630528947</v>
      </c>
      <c r="AA356" s="10">
        <f t="shared" si="107"/>
        <v>0.95144694584320733</v>
      </c>
      <c r="AB356" s="10">
        <f t="shared" si="108"/>
        <v>19.486175581321472</v>
      </c>
    </row>
    <row r="357" spans="1:28" x14ac:dyDescent="0.25">
      <c r="A357" s="14"/>
      <c r="B357" s="14"/>
      <c r="C357" s="14"/>
      <c r="D357" s="14"/>
      <c r="E357" s="14"/>
      <c r="F357" s="14"/>
      <c r="G357" s="14"/>
      <c r="H357" s="25">
        <f t="shared" si="102"/>
        <v>342</v>
      </c>
      <c r="I357" s="18">
        <f t="shared" si="103"/>
        <v>0</v>
      </c>
      <c r="J357" s="18">
        <f t="shared" si="104"/>
        <v>0</v>
      </c>
      <c r="K357" s="18">
        <f t="shared" si="109"/>
        <v>0</v>
      </c>
      <c r="L357" s="19">
        <f t="shared" si="110"/>
        <v>0</v>
      </c>
      <c r="M357" s="1"/>
      <c r="N357" s="8"/>
      <c r="O357" s="1"/>
      <c r="R357" s="10">
        <f t="shared" si="100"/>
        <v>0</v>
      </c>
      <c r="S357" s="10">
        <f t="shared" si="111"/>
        <v>0</v>
      </c>
      <c r="U357" s="12">
        <f t="shared" si="101"/>
        <v>0</v>
      </c>
      <c r="V357" s="12">
        <f t="shared" si="112"/>
        <v>0</v>
      </c>
      <c r="Y357" s="10">
        <f t="shared" si="105"/>
        <v>19</v>
      </c>
      <c r="Z357" s="10">
        <f t="shared" si="106"/>
        <v>0.99751452630528947</v>
      </c>
      <c r="AA357" s="10">
        <f t="shared" si="107"/>
        <v>0.95381763448326651</v>
      </c>
      <c r="AB357" s="10">
        <f t="shared" si="108"/>
        <v>18.534728635478324</v>
      </c>
    </row>
    <row r="358" spans="1:28" x14ac:dyDescent="0.25">
      <c r="A358" s="14"/>
      <c r="B358" s="14"/>
      <c r="C358" s="14"/>
      <c r="D358" s="14"/>
      <c r="E358" s="14"/>
      <c r="F358" s="14"/>
      <c r="G358" s="14"/>
      <c r="H358" s="25">
        <f t="shared" si="102"/>
        <v>343</v>
      </c>
      <c r="I358" s="18">
        <f t="shared" si="103"/>
        <v>0</v>
      </c>
      <c r="J358" s="18">
        <f t="shared" si="104"/>
        <v>0</v>
      </c>
      <c r="K358" s="18">
        <f t="shared" si="109"/>
        <v>0</v>
      </c>
      <c r="L358" s="19">
        <f t="shared" si="110"/>
        <v>0</v>
      </c>
      <c r="M358" s="1"/>
      <c r="N358" s="8"/>
      <c r="O358" s="1"/>
      <c r="R358" s="10">
        <f t="shared" si="100"/>
        <v>0</v>
      </c>
      <c r="S358" s="10">
        <f t="shared" si="111"/>
        <v>0</v>
      </c>
      <c r="U358" s="12">
        <f t="shared" si="101"/>
        <v>0</v>
      </c>
      <c r="V358" s="12">
        <f t="shared" si="112"/>
        <v>0</v>
      </c>
      <c r="Y358" s="10">
        <f t="shared" si="105"/>
        <v>18</v>
      </c>
      <c r="Z358" s="10">
        <f t="shared" si="106"/>
        <v>0.99751452630528947</v>
      </c>
      <c r="AA358" s="10">
        <f t="shared" si="107"/>
        <v>0.95619423008918714</v>
      </c>
      <c r="AB358" s="10">
        <f t="shared" si="108"/>
        <v>17.58091100099513</v>
      </c>
    </row>
    <row r="359" spans="1:28" x14ac:dyDescent="0.25">
      <c r="A359" s="14"/>
      <c r="B359" s="14"/>
      <c r="C359" s="14"/>
      <c r="D359" s="14"/>
      <c r="E359" s="14"/>
      <c r="F359" s="14"/>
      <c r="G359" s="14"/>
      <c r="H359" s="25">
        <f t="shared" si="102"/>
        <v>344</v>
      </c>
      <c r="I359" s="18">
        <f t="shared" si="103"/>
        <v>0</v>
      </c>
      <c r="J359" s="18">
        <f t="shared" si="104"/>
        <v>0</v>
      </c>
      <c r="K359" s="18">
        <f t="shared" si="109"/>
        <v>0</v>
      </c>
      <c r="L359" s="19">
        <f t="shared" si="110"/>
        <v>0</v>
      </c>
      <c r="M359" s="1"/>
      <c r="N359" s="8"/>
      <c r="O359" s="1"/>
      <c r="R359" s="10">
        <f t="shared" si="100"/>
        <v>0</v>
      </c>
      <c r="S359" s="10">
        <f t="shared" si="111"/>
        <v>0</v>
      </c>
      <c r="U359" s="12">
        <f t="shared" si="101"/>
        <v>0</v>
      </c>
      <c r="V359" s="12">
        <f t="shared" si="112"/>
        <v>0</v>
      </c>
      <c r="Y359" s="10">
        <f t="shared" si="105"/>
        <v>17</v>
      </c>
      <c r="Z359" s="10">
        <f t="shared" si="106"/>
        <v>0.99751452630528947</v>
      </c>
      <c r="AA359" s="10">
        <f t="shared" si="107"/>
        <v>0.95857674737915921</v>
      </c>
      <c r="AB359" s="10">
        <f t="shared" si="108"/>
        <v>16.624716770906002</v>
      </c>
    </row>
    <row r="360" spans="1:28" x14ac:dyDescent="0.25">
      <c r="A360" s="14"/>
      <c r="B360" s="14"/>
      <c r="C360" s="14"/>
      <c r="D360" s="14"/>
      <c r="E360" s="14"/>
      <c r="F360" s="14"/>
      <c r="G360" s="14"/>
      <c r="H360" s="25">
        <f t="shared" si="102"/>
        <v>345</v>
      </c>
      <c r="I360" s="18">
        <f t="shared" si="103"/>
        <v>0</v>
      </c>
      <c r="J360" s="18">
        <f t="shared" si="104"/>
        <v>0</v>
      </c>
      <c r="K360" s="18">
        <f t="shared" si="109"/>
        <v>0</v>
      </c>
      <c r="L360" s="19">
        <f t="shared" si="110"/>
        <v>0</v>
      </c>
      <c r="M360" s="1"/>
      <c r="N360" s="8"/>
      <c r="O360" s="1"/>
      <c r="R360" s="10">
        <f t="shared" si="100"/>
        <v>0</v>
      </c>
      <c r="S360" s="10">
        <f t="shared" si="111"/>
        <v>0</v>
      </c>
      <c r="U360" s="12">
        <f t="shared" si="101"/>
        <v>0</v>
      </c>
      <c r="V360" s="12">
        <f t="shared" si="112"/>
        <v>0</v>
      </c>
      <c r="Y360" s="10">
        <f t="shared" si="105"/>
        <v>16</v>
      </c>
      <c r="Z360" s="10">
        <f t="shared" si="106"/>
        <v>0.99751452630528947</v>
      </c>
      <c r="AA360" s="10">
        <f t="shared" si="107"/>
        <v>0.96096520110804551</v>
      </c>
      <c r="AB360" s="10">
        <f t="shared" si="108"/>
        <v>15.666140023526886</v>
      </c>
    </row>
    <row r="361" spans="1:28" x14ac:dyDescent="0.25">
      <c r="A361" s="14"/>
      <c r="B361" s="14"/>
      <c r="C361" s="14"/>
      <c r="D361" s="14"/>
      <c r="E361" s="14"/>
      <c r="F361" s="14"/>
      <c r="G361" s="14"/>
      <c r="H361" s="25">
        <f t="shared" si="102"/>
        <v>346</v>
      </c>
      <c r="I361" s="18">
        <f t="shared" si="103"/>
        <v>0</v>
      </c>
      <c r="J361" s="18">
        <f t="shared" si="104"/>
        <v>0</v>
      </c>
      <c r="K361" s="18">
        <f t="shared" si="109"/>
        <v>0</v>
      </c>
      <c r="L361" s="19">
        <f t="shared" si="110"/>
        <v>0</v>
      </c>
      <c r="M361" s="1"/>
      <c r="N361" s="8"/>
      <c r="O361" s="1"/>
      <c r="R361" s="10">
        <f t="shared" si="100"/>
        <v>0</v>
      </c>
      <c r="S361" s="10">
        <f t="shared" si="111"/>
        <v>0</v>
      </c>
      <c r="U361" s="12">
        <f t="shared" si="101"/>
        <v>0</v>
      </c>
      <c r="V361" s="12">
        <f t="shared" si="112"/>
        <v>0</v>
      </c>
      <c r="Y361" s="10">
        <f t="shared" si="105"/>
        <v>15</v>
      </c>
      <c r="Z361" s="10">
        <f t="shared" si="106"/>
        <v>0.99751452630528947</v>
      </c>
      <c r="AA361" s="10">
        <f t="shared" si="107"/>
        <v>0.96335960606747295</v>
      </c>
      <c r="AB361" s="10">
        <f t="shared" si="108"/>
        <v>14.705174822418883</v>
      </c>
    </row>
    <row r="362" spans="1:28" x14ac:dyDescent="0.25">
      <c r="A362" s="14"/>
      <c r="B362" s="14"/>
      <c r="C362" s="14"/>
      <c r="D362" s="14"/>
      <c r="E362" s="14"/>
      <c r="F362" s="14"/>
      <c r="G362" s="14"/>
      <c r="H362" s="25">
        <f t="shared" si="102"/>
        <v>347</v>
      </c>
      <c r="I362" s="18">
        <f t="shared" si="103"/>
        <v>0</v>
      </c>
      <c r="J362" s="18">
        <f t="shared" si="104"/>
        <v>0</v>
      </c>
      <c r="K362" s="18">
        <f t="shared" si="109"/>
        <v>0</v>
      </c>
      <c r="L362" s="19">
        <f t="shared" si="110"/>
        <v>0</v>
      </c>
      <c r="M362" s="1"/>
      <c r="N362" s="8"/>
      <c r="O362" s="1"/>
      <c r="R362" s="10">
        <f t="shared" si="100"/>
        <v>0</v>
      </c>
      <c r="S362" s="10">
        <f t="shared" si="111"/>
        <v>0</v>
      </c>
      <c r="U362" s="12">
        <f t="shared" si="101"/>
        <v>0</v>
      </c>
      <c r="V362" s="12">
        <f t="shared" si="112"/>
        <v>0</v>
      </c>
      <c r="Y362" s="10">
        <f t="shared" si="105"/>
        <v>14</v>
      </c>
      <c r="Z362" s="10">
        <f t="shared" si="106"/>
        <v>0.99751452630528947</v>
      </c>
      <c r="AA362" s="10">
        <f t="shared" si="107"/>
        <v>0.9657599770859242</v>
      </c>
      <c r="AB362" s="10">
        <f t="shared" si="108"/>
        <v>13.74181521635149</v>
      </c>
    </row>
    <row r="363" spans="1:28" x14ac:dyDescent="0.25">
      <c r="A363" s="14"/>
      <c r="B363" s="14"/>
      <c r="C363" s="14"/>
      <c r="D363" s="14"/>
      <c r="E363" s="14"/>
      <c r="F363" s="14"/>
      <c r="G363" s="14"/>
      <c r="H363" s="26">
        <f t="shared" si="102"/>
        <v>348</v>
      </c>
      <c r="I363" s="27">
        <f t="shared" si="103"/>
        <v>0</v>
      </c>
      <c r="J363" s="27">
        <f t="shared" si="104"/>
        <v>0</v>
      </c>
      <c r="K363" s="27">
        <f t="shared" si="109"/>
        <v>0</v>
      </c>
      <c r="L363" s="28">
        <f t="shared" si="110"/>
        <v>0</v>
      </c>
      <c r="M363" s="1"/>
      <c r="N363" s="9"/>
      <c r="O363" s="1"/>
      <c r="R363" s="10">
        <f t="shared" si="100"/>
        <v>0</v>
      </c>
      <c r="S363" s="10">
        <f t="shared" si="111"/>
        <v>0</v>
      </c>
      <c r="U363" s="12">
        <f t="shared" si="101"/>
        <v>0</v>
      </c>
      <c r="V363" s="12">
        <f t="shared" si="112"/>
        <v>0</v>
      </c>
      <c r="Y363" s="10">
        <f t="shared" si="105"/>
        <v>13</v>
      </c>
      <c r="Z363" s="10">
        <f t="shared" si="106"/>
        <v>0.99751452630528947</v>
      </c>
      <c r="AA363" s="10">
        <f t="shared" si="107"/>
        <v>0.96816632902882982</v>
      </c>
      <c r="AB363" s="10">
        <f t="shared" si="108"/>
        <v>12.776055239265624</v>
      </c>
    </row>
    <row r="364" spans="1:28" x14ac:dyDescent="0.25">
      <c r="A364" s="14"/>
      <c r="B364" s="14"/>
      <c r="C364" s="14"/>
      <c r="D364" s="14"/>
      <c r="E364" s="14"/>
      <c r="F364" s="14"/>
      <c r="G364" s="14"/>
      <c r="H364" s="22">
        <f t="shared" si="102"/>
        <v>349</v>
      </c>
      <c r="I364" s="23">
        <f t="shared" si="103"/>
        <v>0</v>
      </c>
      <c r="J364" s="23">
        <f t="shared" si="104"/>
        <v>0</v>
      </c>
      <c r="K364" s="23">
        <f t="shared" si="109"/>
        <v>0</v>
      </c>
      <c r="L364" s="24">
        <f t="shared" si="110"/>
        <v>0</v>
      </c>
      <c r="M364" s="1"/>
      <c r="N364" s="7"/>
      <c r="O364" s="1"/>
      <c r="R364" s="10">
        <f t="shared" si="100"/>
        <v>0</v>
      </c>
      <c r="S364" s="10">
        <f t="shared" si="111"/>
        <v>0</v>
      </c>
      <c r="U364" s="12">
        <f t="shared" si="101"/>
        <v>0</v>
      </c>
      <c r="V364" s="12">
        <f t="shared" si="112"/>
        <v>0</v>
      </c>
      <c r="Y364" s="10">
        <f t="shared" si="105"/>
        <v>12</v>
      </c>
      <c r="Z364" s="10">
        <f t="shared" si="106"/>
        <v>0.99751452630528947</v>
      </c>
      <c r="AA364" s="10">
        <f t="shared" si="107"/>
        <v>0.97057867679865983</v>
      </c>
      <c r="AB364" s="10">
        <f t="shared" si="108"/>
        <v>11.807888910236855</v>
      </c>
    </row>
    <row r="365" spans="1:28" x14ac:dyDescent="0.25">
      <c r="A365" s="14"/>
      <c r="B365" s="14"/>
      <c r="C365" s="14"/>
      <c r="D365" s="14"/>
      <c r="E365" s="14"/>
      <c r="F365" s="14"/>
      <c r="G365" s="14"/>
      <c r="H365" s="25">
        <f t="shared" si="102"/>
        <v>350</v>
      </c>
      <c r="I365" s="18">
        <f t="shared" si="103"/>
        <v>0</v>
      </c>
      <c r="J365" s="18">
        <f t="shared" si="104"/>
        <v>0</v>
      </c>
      <c r="K365" s="18">
        <f t="shared" si="109"/>
        <v>0</v>
      </c>
      <c r="L365" s="19">
        <f t="shared" si="110"/>
        <v>0</v>
      </c>
      <c r="M365" s="1"/>
      <c r="N365" s="8"/>
      <c r="O365" s="1"/>
      <c r="R365" s="10">
        <f t="shared" si="100"/>
        <v>0</v>
      </c>
      <c r="S365" s="10">
        <f t="shared" si="111"/>
        <v>0</v>
      </c>
      <c r="U365" s="12">
        <f t="shared" si="101"/>
        <v>0</v>
      </c>
      <c r="V365" s="12">
        <f t="shared" si="112"/>
        <v>0</v>
      </c>
      <c r="Y365" s="10">
        <f t="shared" si="105"/>
        <v>11</v>
      </c>
      <c r="Z365" s="10">
        <f t="shared" si="106"/>
        <v>0.99751452630528947</v>
      </c>
      <c r="AA365" s="10">
        <f t="shared" si="107"/>
        <v>0.97299703533501636</v>
      </c>
      <c r="AB365" s="10">
        <f t="shared" si="108"/>
        <v>10.837310233438251</v>
      </c>
    </row>
    <row r="366" spans="1:28" x14ac:dyDescent="0.25">
      <c r="A366" s="14"/>
      <c r="B366" s="14"/>
      <c r="C366" s="14"/>
      <c r="D366" s="14"/>
      <c r="E366" s="14"/>
      <c r="F366" s="14"/>
      <c r="G366" s="14"/>
      <c r="H366" s="25">
        <f t="shared" si="102"/>
        <v>351</v>
      </c>
      <c r="I366" s="18">
        <f t="shared" si="103"/>
        <v>0</v>
      </c>
      <c r="J366" s="18">
        <f t="shared" si="104"/>
        <v>0</v>
      </c>
      <c r="K366" s="18">
        <f t="shared" si="109"/>
        <v>0</v>
      </c>
      <c r="L366" s="19">
        <f t="shared" si="110"/>
        <v>0</v>
      </c>
      <c r="M366" s="1"/>
      <c r="N366" s="8"/>
      <c r="O366" s="1"/>
      <c r="R366" s="10">
        <f t="shared" si="100"/>
        <v>0</v>
      </c>
      <c r="S366" s="10">
        <f t="shared" si="111"/>
        <v>0</v>
      </c>
      <c r="U366" s="12">
        <f t="shared" si="101"/>
        <v>0</v>
      </c>
      <c r="V366" s="12">
        <f t="shared" si="112"/>
        <v>0</v>
      </c>
      <c r="Y366" s="10">
        <f t="shared" si="105"/>
        <v>10</v>
      </c>
      <c r="Z366" s="10">
        <f t="shared" si="106"/>
        <v>0.99751452630528947</v>
      </c>
      <c r="AA366" s="10">
        <f t="shared" si="107"/>
        <v>0.97542141961472595</v>
      </c>
      <c r="AB366" s="10">
        <f t="shared" si="108"/>
        <v>9.8643131981032983</v>
      </c>
    </row>
    <row r="367" spans="1:28" x14ac:dyDescent="0.25">
      <c r="A367" s="14"/>
      <c r="B367" s="14"/>
      <c r="C367" s="14"/>
      <c r="D367" s="14"/>
      <c r="E367" s="14"/>
      <c r="F367" s="14"/>
      <c r="G367" s="14"/>
      <c r="H367" s="25">
        <f t="shared" si="102"/>
        <v>352</v>
      </c>
      <c r="I367" s="18">
        <f t="shared" si="103"/>
        <v>0</v>
      </c>
      <c r="J367" s="18">
        <f t="shared" si="104"/>
        <v>0</v>
      </c>
      <c r="K367" s="18">
        <f t="shared" si="109"/>
        <v>0</v>
      </c>
      <c r="L367" s="19">
        <f t="shared" si="110"/>
        <v>0</v>
      </c>
      <c r="M367" s="1"/>
      <c r="N367" s="8"/>
      <c r="O367" s="1"/>
      <c r="R367" s="10">
        <f t="shared" si="100"/>
        <v>0</v>
      </c>
      <c r="S367" s="10">
        <f t="shared" si="111"/>
        <v>0</v>
      </c>
      <c r="U367" s="12">
        <f t="shared" si="101"/>
        <v>0</v>
      </c>
      <c r="V367" s="12">
        <f t="shared" si="112"/>
        <v>0</v>
      </c>
      <c r="Y367" s="10">
        <f t="shared" si="105"/>
        <v>9</v>
      </c>
      <c r="Z367" s="10">
        <f t="shared" si="106"/>
        <v>0.99751452630528947</v>
      </c>
      <c r="AA367" s="10">
        <f t="shared" si="107"/>
        <v>0.97785184465193253</v>
      </c>
      <c r="AB367" s="10">
        <f t="shared" si="108"/>
        <v>8.888891778488615</v>
      </c>
    </row>
    <row r="368" spans="1:28" x14ac:dyDescent="0.25">
      <c r="A368" s="14"/>
      <c r="B368" s="14"/>
      <c r="C368" s="14"/>
      <c r="D368" s="14"/>
      <c r="E368" s="14"/>
      <c r="F368" s="14"/>
      <c r="G368" s="14"/>
      <c r="H368" s="25">
        <f t="shared" si="102"/>
        <v>353</v>
      </c>
      <c r="I368" s="18">
        <f t="shared" si="103"/>
        <v>0</v>
      </c>
      <c r="J368" s="18">
        <f t="shared" si="104"/>
        <v>0</v>
      </c>
      <c r="K368" s="18">
        <f t="shared" si="109"/>
        <v>0</v>
      </c>
      <c r="L368" s="19">
        <f t="shared" si="110"/>
        <v>0</v>
      </c>
      <c r="M368" s="1"/>
      <c r="N368" s="8"/>
      <c r="O368" s="1"/>
      <c r="R368" s="10">
        <f t="shared" si="100"/>
        <v>0</v>
      </c>
      <c r="S368" s="10">
        <f t="shared" si="111"/>
        <v>0</v>
      </c>
      <c r="U368" s="12">
        <f t="shared" si="101"/>
        <v>0</v>
      </c>
      <c r="V368" s="12">
        <f t="shared" si="112"/>
        <v>0</v>
      </c>
      <c r="Y368" s="10">
        <f t="shared" si="105"/>
        <v>8</v>
      </c>
      <c r="Z368" s="10">
        <f t="shared" si="106"/>
        <v>0.99751452630528947</v>
      </c>
      <c r="AA368" s="10">
        <f t="shared" si="107"/>
        <v>0.98028832549819012</v>
      </c>
      <c r="AB368" s="10">
        <f t="shared" si="108"/>
        <v>7.9110399338367428</v>
      </c>
    </row>
    <row r="369" spans="1:28" x14ac:dyDescent="0.25">
      <c r="A369" s="14"/>
      <c r="B369" s="14"/>
      <c r="C369" s="14"/>
      <c r="D369" s="14"/>
      <c r="E369" s="14"/>
      <c r="F369" s="14"/>
      <c r="G369" s="14"/>
      <c r="H369" s="25">
        <f t="shared" si="102"/>
        <v>354</v>
      </c>
      <c r="I369" s="18">
        <f t="shared" si="103"/>
        <v>0</v>
      </c>
      <c r="J369" s="18">
        <f t="shared" si="104"/>
        <v>0</v>
      </c>
      <c r="K369" s="18">
        <f t="shared" si="109"/>
        <v>0</v>
      </c>
      <c r="L369" s="19">
        <f t="shared" si="110"/>
        <v>0</v>
      </c>
      <c r="M369" s="1"/>
      <c r="N369" s="8"/>
      <c r="O369" s="1"/>
      <c r="R369" s="10">
        <f t="shared" si="100"/>
        <v>0</v>
      </c>
      <c r="S369" s="10">
        <f t="shared" si="111"/>
        <v>0</v>
      </c>
      <c r="U369" s="12">
        <f t="shared" si="101"/>
        <v>0</v>
      </c>
      <c r="V369" s="12">
        <f t="shared" si="112"/>
        <v>0</v>
      </c>
      <c r="Y369" s="10">
        <f t="shared" si="105"/>
        <v>7</v>
      </c>
      <c r="Z369" s="10">
        <f t="shared" si="106"/>
        <v>0.99751452630528947</v>
      </c>
      <c r="AA369" s="10">
        <f t="shared" si="107"/>
        <v>0.98273087724255626</v>
      </c>
      <c r="AB369" s="10">
        <f t="shared" si="108"/>
        <v>6.9307516083386265</v>
      </c>
    </row>
    <row r="370" spans="1:28" x14ac:dyDescent="0.25">
      <c r="A370" s="14"/>
      <c r="B370" s="14"/>
      <c r="C370" s="14"/>
      <c r="D370" s="14"/>
      <c r="E370" s="14"/>
      <c r="F370" s="14"/>
      <c r="G370" s="14"/>
      <c r="H370" s="25">
        <f t="shared" si="102"/>
        <v>355</v>
      </c>
      <c r="I370" s="18">
        <f t="shared" si="103"/>
        <v>0</v>
      </c>
      <c r="J370" s="18">
        <f t="shared" si="104"/>
        <v>0</v>
      </c>
      <c r="K370" s="18">
        <f t="shared" si="109"/>
        <v>0</v>
      </c>
      <c r="L370" s="19">
        <f t="shared" si="110"/>
        <v>0</v>
      </c>
      <c r="M370" s="1"/>
      <c r="N370" s="8"/>
      <c r="O370" s="1"/>
      <c r="R370" s="10">
        <f t="shared" si="100"/>
        <v>0</v>
      </c>
      <c r="S370" s="10">
        <f t="shared" si="111"/>
        <v>0</v>
      </c>
      <c r="U370" s="12">
        <f t="shared" si="101"/>
        <v>0</v>
      </c>
      <c r="V370" s="12">
        <f t="shared" si="112"/>
        <v>0</v>
      </c>
      <c r="Y370" s="10">
        <f t="shared" si="105"/>
        <v>6</v>
      </c>
      <c r="Z370" s="10">
        <f t="shared" si="106"/>
        <v>0.99751452630528947</v>
      </c>
      <c r="AA370" s="10">
        <f t="shared" si="107"/>
        <v>0.98517951501168544</v>
      </c>
      <c r="AB370" s="10">
        <f t="shared" si="108"/>
        <v>5.9480207310961459</v>
      </c>
    </row>
    <row r="371" spans="1:28" x14ac:dyDescent="0.25">
      <c r="A371" s="14"/>
      <c r="B371" s="14"/>
      <c r="C371" s="14"/>
      <c r="D371" s="14"/>
      <c r="E371" s="14"/>
      <c r="F371" s="14"/>
      <c r="G371" s="14"/>
      <c r="H371" s="25">
        <f t="shared" si="102"/>
        <v>356</v>
      </c>
      <c r="I371" s="18">
        <f t="shared" si="103"/>
        <v>0</v>
      </c>
      <c r="J371" s="18">
        <f t="shared" si="104"/>
        <v>0</v>
      </c>
      <c r="K371" s="18">
        <f t="shared" si="109"/>
        <v>0</v>
      </c>
      <c r="L371" s="19">
        <f t="shared" si="110"/>
        <v>0</v>
      </c>
      <c r="M371" s="1"/>
      <c r="N371" s="8"/>
      <c r="O371" s="1"/>
      <c r="R371" s="10">
        <f t="shared" si="100"/>
        <v>0</v>
      </c>
      <c r="S371" s="10">
        <f t="shared" si="111"/>
        <v>0</v>
      </c>
      <c r="U371" s="12">
        <f t="shared" si="101"/>
        <v>0</v>
      </c>
      <c r="V371" s="12">
        <f t="shared" si="112"/>
        <v>0</v>
      </c>
      <c r="Y371" s="10">
        <f t="shared" si="105"/>
        <v>5</v>
      </c>
      <c r="Z371" s="10">
        <f t="shared" si="106"/>
        <v>0.99751452630528947</v>
      </c>
      <c r="AA371" s="10">
        <f t="shared" si="107"/>
        <v>0.98763425396992277</v>
      </c>
      <c r="AB371" s="10">
        <f t="shared" si="108"/>
        <v>4.9628412160845068</v>
      </c>
    </row>
    <row r="372" spans="1:28" x14ac:dyDescent="0.25">
      <c r="A372" s="14"/>
      <c r="B372" s="14"/>
      <c r="C372" s="14"/>
      <c r="D372" s="14"/>
      <c r="E372" s="14"/>
      <c r="F372" s="14"/>
      <c r="G372" s="14"/>
      <c r="H372" s="25">
        <f t="shared" si="102"/>
        <v>357</v>
      </c>
      <c r="I372" s="18">
        <f t="shared" si="103"/>
        <v>0</v>
      </c>
      <c r="J372" s="18">
        <f t="shared" si="104"/>
        <v>0</v>
      </c>
      <c r="K372" s="18">
        <f t="shared" si="109"/>
        <v>0</v>
      </c>
      <c r="L372" s="19">
        <f t="shared" si="110"/>
        <v>0</v>
      </c>
      <c r="M372" s="1"/>
      <c r="N372" s="8"/>
      <c r="O372" s="1"/>
      <c r="R372" s="10">
        <f t="shared" si="100"/>
        <v>0</v>
      </c>
      <c r="S372" s="10">
        <f t="shared" si="111"/>
        <v>0</v>
      </c>
      <c r="U372" s="12">
        <f t="shared" si="101"/>
        <v>0</v>
      </c>
      <c r="V372" s="12">
        <f t="shared" si="112"/>
        <v>0</v>
      </c>
      <c r="Y372" s="10">
        <f t="shared" si="105"/>
        <v>4</v>
      </c>
      <c r="Z372" s="10">
        <f t="shared" si="106"/>
        <v>0.99751452630528947</v>
      </c>
      <c r="AA372" s="10">
        <f t="shared" si="107"/>
        <v>0.9900951093193977</v>
      </c>
      <c r="AB372" s="10">
        <f t="shared" si="108"/>
        <v>3.9752069621146338</v>
      </c>
    </row>
    <row r="373" spans="1:28" x14ac:dyDescent="0.25">
      <c r="A373" s="14"/>
      <c r="B373" s="14"/>
      <c r="C373" s="14"/>
      <c r="D373" s="14"/>
      <c r="E373" s="14"/>
      <c r="F373" s="14"/>
      <c r="G373" s="14"/>
      <c r="H373" s="25">
        <f t="shared" si="102"/>
        <v>358</v>
      </c>
      <c r="I373" s="18">
        <f t="shared" si="103"/>
        <v>0</v>
      </c>
      <c r="J373" s="18">
        <f t="shared" si="104"/>
        <v>0</v>
      </c>
      <c r="K373" s="18">
        <f t="shared" si="109"/>
        <v>0</v>
      </c>
      <c r="L373" s="19">
        <f t="shared" si="110"/>
        <v>0</v>
      </c>
      <c r="M373" s="1"/>
      <c r="N373" s="8"/>
      <c r="O373" s="1"/>
      <c r="R373" s="10">
        <f t="shared" si="100"/>
        <v>0</v>
      </c>
      <c r="S373" s="10">
        <f t="shared" si="111"/>
        <v>0</v>
      </c>
      <c r="U373" s="12">
        <f t="shared" si="101"/>
        <v>0</v>
      </c>
      <c r="V373" s="12">
        <f t="shared" si="112"/>
        <v>0</v>
      </c>
      <c r="Y373" s="10">
        <f t="shared" si="105"/>
        <v>3</v>
      </c>
      <c r="Z373" s="10">
        <f t="shared" si="106"/>
        <v>0.99751452630528947</v>
      </c>
      <c r="AA373" s="10">
        <f t="shared" si="107"/>
        <v>0.99256209630011838</v>
      </c>
      <c r="AB373" s="10">
        <f t="shared" si="108"/>
        <v>2.9851118527952991</v>
      </c>
    </row>
    <row r="374" spans="1:28" x14ac:dyDescent="0.25">
      <c r="A374" s="14"/>
      <c r="B374" s="14"/>
      <c r="C374" s="14"/>
      <c r="D374" s="14"/>
      <c r="E374" s="14"/>
      <c r="F374" s="14"/>
      <c r="G374" s="14"/>
      <c r="H374" s="25">
        <f t="shared" si="102"/>
        <v>359</v>
      </c>
      <c r="I374" s="18">
        <f t="shared" si="103"/>
        <v>0</v>
      </c>
      <c r="J374" s="18">
        <f t="shared" si="104"/>
        <v>0</v>
      </c>
      <c r="K374" s="18">
        <f t="shared" si="109"/>
        <v>0</v>
      </c>
      <c r="L374" s="19">
        <f t="shared" si="110"/>
        <v>0</v>
      </c>
      <c r="M374" s="1"/>
      <c r="N374" s="8"/>
      <c r="O374" s="1"/>
      <c r="R374" s="10">
        <f t="shared" si="100"/>
        <v>0</v>
      </c>
      <c r="S374" s="10">
        <f t="shared" si="111"/>
        <v>0</v>
      </c>
      <c r="U374" s="12">
        <f t="shared" si="101"/>
        <v>0</v>
      </c>
      <c r="V374" s="12">
        <f t="shared" si="112"/>
        <v>0</v>
      </c>
      <c r="Y374" s="10">
        <f t="shared" si="105"/>
        <v>2</v>
      </c>
      <c r="Z374" s="10">
        <f t="shared" si="106"/>
        <v>0.99751452630528947</v>
      </c>
      <c r="AA374" s="10">
        <f t="shared" si="107"/>
        <v>0.99503523019006601</v>
      </c>
      <c r="AB374" s="10">
        <f t="shared" si="108"/>
        <v>1.9925497564952463</v>
      </c>
    </row>
    <row r="375" spans="1:28" x14ac:dyDescent="0.25">
      <c r="A375" s="14"/>
      <c r="B375" s="14"/>
      <c r="C375" s="14"/>
      <c r="D375" s="14"/>
      <c r="E375" s="14"/>
      <c r="F375" s="14"/>
      <c r="G375" s="14"/>
      <c r="H375" s="26">
        <f t="shared" si="102"/>
        <v>360</v>
      </c>
      <c r="I375" s="27">
        <f t="shared" si="103"/>
        <v>0</v>
      </c>
      <c r="J375" s="27">
        <f t="shared" si="104"/>
        <v>0</v>
      </c>
      <c r="K375" s="27">
        <f t="shared" si="109"/>
        <v>0</v>
      </c>
      <c r="L375" s="28">
        <f t="shared" si="110"/>
        <v>0</v>
      </c>
      <c r="M375" s="1"/>
      <c r="N375" s="9"/>
      <c r="O375" s="1"/>
      <c r="R375" s="10">
        <f t="shared" si="100"/>
        <v>0</v>
      </c>
      <c r="S375" s="10">
        <f t="shared" si="111"/>
        <v>0</v>
      </c>
      <c r="U375" s="12">
        <f>IF($AB375&gt;0,IF((I374-R375)&gt;I374/$AB375,I374/$AB375,IF(AND((I374-R375)&lt;I374/$AB375,(I374-R375)&gt;0),(I374-R375)+K375,0)),0)</f>
        <v>0</v>
      </c>
      <c r="V375" s="12">
        <f t="shared" si="112"/>
        <v>0</v>
      </c>
      <c r="Y375" s="10">
        <f t="shared" si="105"/>
        <v>1</v>
      </c>
      <c r="Z375" s="10">
        <f t="shared" si="106"/>
        <v>0.99751452630528947</v>
      </c>
      <c r="AA375" s="10">
        <f t="shared" si="107"/>
        <v>0.99751452630528947</v>
      </c>
      <c r="AB375" s="10">
        <f t="shared" si="108"/>
        <v>0.9975145263052283</v>
      </c>
    </row>
    <row r="376" spans="1:28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28" ht="15.75" thickBo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28" ht="1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62" t="s">
        <v>16</v>
      </c>
      <c r="K378" s="62" t="s">
        <v>17</v>
      </c>
      <c r="L378" s="62" t="s">
        <v>21</v>
      </c>
      <c r="M378" s="1"/>
      <c r="N378" s="62" t="s">
        <v>27</v>
      </c>
      <c r="O378" s="1"/>
      <c r="R378" s="10" t="s">
        <v>26</v>
      </c>
      <c r="S378" s="10" t="s">
        <v>25</v>
      </c>
    </row>
    <row r="379" spans="1:28" ht="15.75" thickBo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63"/>
      <c r="K379" s="63"/>
      <c r="L379" s="63"/>
      <c r="M379" s="1"/>
      <c r="N379" s="63"/>
      <c r="O379" s="1"/>
      <c r="R379" s="10">
        <f>SUM(R15:R375)</f>
        <v>700000</v>
      </c>
      <c r="S379" s="10">
        <f>SUM(S15:S375)</f>
        <v>1.5912263637551081</v>
      </c>
    </row>
    <row r="380" spans="1:28" ht="1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64">
        <f>SUM(J16:J375)+SUM(R15:R375)</f>
        <v>1125915.7604351249</v>
      </c>
      <c r="K380" s="64">
        <f>SUM(K16:K375)</f>
        <v>125915.76043512758</v>
      </c>
      <c r="L380" s="64">
        <f>SUM(L16:L375)+SUM(R15:R375)</f>
        <v>999999.99999999627</v>
      </c>
      <c r="M380" s="1"/>
      <c r="N380" s="64">
        <f>SUM(N16:N375)</f>
        <v>700000</v>
      </c>
      <c r="O380" s="1"/>
      <c r="R380" s="12">
        <f>N380-R379</f>
        <v>0</v>
      </c>
    </row>
    <row r="381" spans="1:28" ht="15.75" thickBo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65"/>
      <c r="K381" s="65"/>
      <c r="L381" s="65"/>
      <c r="M381" s="1"/>
      <c r="N381" s="65"/>
      <c r="O381" s="1"/>
    </row>
    <row r="382" spans="1:28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28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28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x14ac:dyDescent="0.25">
      <c r="A387" s="1" t="s">
        <v>37</v>
      </c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</sheetData>
  <sheetProtection algorithmName="SHA-512" hashValue="I+rjCOnWHRTy/z2gRq/fwVAgsb01PNKJm+RxxyLxKs6BfMdfIKOogpZhoZL0KtVIk37o4Oe/pU+Ryc/CGO4+JQ==" saltValue="qFayLebk7ObMP0SydTdD+w==" spinCount="100000" sheet="1" objects="1" scenarios="1"/>
  <mergeCells count="35">
    <mergeCell ref="N378:N379"/>
    <mergeCell ref="N380:N381"/>
    <mergeCell ref="F46:F47"/>
    <mergeCell ref="F48:F49"/>
    <mergeCell ref="C51:E51"/>
    <mergeCell ref="J380:J381"/>
    <mergeCell ref="K380:K381"/>
    <mergeCell ref="L380:L381"/>
    <mergeCell ref="K378:K379"/>
    <mergeCell ref="L378:L379"/>
    <mergeCell ref="J378:J379"/>
    <mergeCell ref="A55:F56"/>
    <mergeCell ref="A57:F59"/>
    <mergeCell ref="C46:C47"/>
    <mergeCell ref="D46:D47"/>
    <mergeCell ref="E46:E47"/>
    <mergeCell ref="E8:F8"/>
    <mergeCell ref="G8:H8"/>
    <mergeCell ref="E11:G11"/>
    <mergeCell ref="C48:C49"/>
    <mergeCell ref="D48:D49"/>
    <mergeCell ref="E48:E49"/>
    <mergeCell ref="E12:G12"/>
    <mergeCell ref="H11:J11"/>
    <mergeCell ref="H12:J12"/>
    <mergeCell ref="E3:F3"/>
    <mergeCell ref="G3:H3"/>
    <mergeCell ref="G4:H4"/>
    <mergeCell ref="G5:H5"/>
    <mergeCell ref="G6:H6"/>
    <mergeCell ref="E7:F7"/>
    <mergeCell ref="E6:F6"/>
    <mergeCell ref="E5:F5"/>
    <mergeCell ref="E4:F4"/>
    <mergeCell ref="G7:H7"/>
  </mergeCells>
  <hyperlinks>
    <hyperlink ref="H12" r:id="rId1" xr:uid="{00000000-0004-0000-0000-000000000000}"/>
    <hyperlink ref="H11" r:id="rId2" xr:uid="{00000000-0004-0000-0000-000001000000}"/>
  </hyperlinks>
  <pageMargins left="0.7" right="0.7" top="0.78740157499999996" bottom="0.78740157499999996" header="0.3" footer="0.3"/>
  <pageSetup paperSize="9" orientation="portrait" verticalDpi="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6" name="Drop Down 4">
              <controlPr locked="0" defaultSize="0" autoLine="0" autoPict="0">
                <anchor moveWithCells="1">
                  <from>
                    <xdr:col>6</xdr:col>
                    <xdr:colOff>19050</xdr:colOff>
                    <xdr:row>7</xdr:row>
                    <xdr:rowOff>9525</xdr:rowOff>
                  </from>
                  <to>
                    <xdr:col>7</xdr:col>
                    <xdr:colOff>438150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Prčík</dc:creator>
  <cp:lastModifiedBy>Tomáš Prčík</cp:lastModifiedBy>
  <dcterms:created xsi:type="dcterms:W3CDTF">2019-02-21T15:18:23Z</dcterms:created>
  <dcterms:modified xsi:type="dcterms:W3CDTF">2024-03-05T08:35:29Z</dcterms:modified>
</cp:coreProperties>
</file>